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2021 H2A\"/>
    </mc:Choice>
  </mc:AlternateContent>
  <xr:revisionPtr revIDLastSave="0" documentId="8_{135ACAFD-0AB2-49B5-8563-DBDA9E8C6B60}" xr6:coauthVersionLast="47" xr6:coauthVersionMax="47" xr10:uidLastSave="{00000000-0000-0000-0000-000000000000}"/>
  <bookViews>
    <workbookView xWindow="390" yWindow="390" windowWidth="18165" windowHeight="15450" xr2:uid="{00000000-000D-0000-FFFF-FFFF00000000}"/>
  </bookViews>
  <sheets>
    <sheet name="Earnings" sheetId="2" r:id="rId1"/>
    <sheet name="Worksheet" sheetId="3" r:id="rId2"/>
  </sheets>
  <definedNames>
    <definedName name="_xlnm._FilterDatabase" localSheetId="0" hidden="1">Earnings!$AD$2:$AD$14</definedName>
    <definedName name="_xlnm.Print_Area" localSheetId="0">Earnings!$A$2:$L$47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2" l="1"/>
  <c r="G19" i="2" s="1"/>
  <c r="L18" i="2"/>
  <c r="L29" i="2" s="1"/>
  <c r="L31" i="2" s="1"/>
  <c r="K18" i="2"/>
  <c r="K29" i="2" s="1"/>
  <c r="K31" i="2" s="1"/>
  <c r="J18" i="2"/>
  <c r="J29" i="2" s="1"/>
  <c r="J31" i="2" s="1"/>
  <c r="J19" i="2"/>
  <c r="I18" i="2"/>
  <c r="F18" i="2"/>
  <c r="F19" i="2" s="1"/>
  <c r="E18" i="2"/>
  <c r="E29" i="2" s="1"/>
  <c r="E31" i="2" s="1"/>
  <c r="E26" i="2"/>
  <c r="E30" i="2"/>
  <c r="I30" i="2"/>
  <c r="E24" i="2"/>
  <c r="E27" i="2" s="1"/>
  <c r="F26" i="2"/>
  <c r="G26" i="2"/>
  <c r="I26" i="2"/>
  <c r="J26" i="2"/>
  <c r="K26" i="2"/>
  <c r="L26" i="2"/>
  <c r="L27" i="2" s="1"/>
  <c r="L33" i="2" s="1"/>
  <c r="L30" i="2"/>
  <c r="K30" i="2"/>
  <c r="J30" i="2"/>
  <c r="G30" i="2"/>
  <c r="F30" i="2"/>
  <c r="G24" i="2"/>
  <c r="G27" i="2"/>
  <c r="L24" i="2"/>
  <c r="K24" i="2"/>
  <c r="J24" i="2"/>
  <c r="J27" i="2" s="1"/>
  <c r="J33" i="2" s="1"/>
  <c r="I24" i="2"/>
  <c r="F24" i="2"/>
  <c r="F27" i="2"/>
  <c r="I19" i="2"/>
  <c r="G43" i="2"/>
  <c r="L19" i="2"/>
  <c r="J47" i="2"/>
  <c r="I29" i="2"/>
  <c r="I31" i="2"/>
  <c r="I27" i="2"/>
  <c r="I33" i="2" s="1"/>
  <c r="K27" i="2"/>
  <c r="K33" i="2" s="1"/>
  <c r="K19" i="2"/>
  <c r="E33" i="2" l="1"/>
  <c r="G29" i="2"/>
  <c r="G31" i="2" s="1"/>
  <c r="G33" i="2" s="1"/>
  <c r="E19" i="2"/>
  <c r="L36" i="2"/>
  <c r="F29" i="2"/>
  <c r="F31" i="2" s="1"/>
  <c r="F33" i="2" s="1"/>
  <c r="L39" i="2" l="1"/>
  <c r="L41" i="2" l="1"/>
  <c r="L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Alexander</author>
  </authors>
  <commentList>
    <comment ref="U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Rick Alexander: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<sst xmlns="http://schemas.openxmlformats.org/spreadsheetml/2006/main" count="160" uniqueCount="139">
  <si>
    <t>Day (Dia)</t>
  </si>
  <si>
    <t>Monday (Lunes)</t>
  </si>
  <si>
    <t>Tuesday (Martes)</t>
  </si>
  <si>
    <t>Wednesday (Miercoles)</t>
  </si>
  <si>
    <t>Friday (Viernes)</t>
  </si>
  <si>
    <t>Thursday (Jueves)</t>
  </si>
  <si>
    <t>Saturday (Sabado)</t>
  </si>
  <si>
    <t>Sunday (Domingo)</t>
  </si>
  <si>
    <t>Quiting Time (hora de terminar)</t>
  </si>
  <si>
    <t>Itemized deductions</t>
  </si>
  <si>
    <t>FICA</t>
  </si>
  <si>
    <t>(Impuesto del Suguro Social)</t>
  </si>
  <si>
    <t>Federal Tax</t>
  </si>
  <si>
    <t>State Tax</t>
  </si>
  <si>
    <t>Other</t>
  </si>
  <si>
    <t>Total Deductions</t>
  </si>
  <si>
    <t>(Impuesto estatal)</t>
  </si>
  <si>
    <t>(Total deducciones)</t>
  </si>
  <si>
    <t>(Total de horas trabajadas en la semana)</t>
  </si>
  <si>
    <t>(Salario NETO cantidad debida at trabajador)</t>
  </si>
  <si>
    <t>DATE PAID (Dia de pago):</t>
  </si>
  <si>
    <t>Employee Signature</t>
  </si>
  <si>
    <t>(Trabajador de Firma)</t>
  </si>
  <si>
    <t>Date (Fecha)</t>
  </si>
  <si>
    <t>Starting Time (Hora de comenzar)</t>
  </si>
  <si>
    <t>January</t>
  </si>
  <si>
    <t>February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</si>
  <si>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</si>
  <si>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</si>
  <si>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</si>
  <si>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</si>
  <si>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</si>
  <si>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</si>
  <si>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</si>
  <si>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</si>
  <si>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Month</t>
  </si>
  <si>
    <t>Day</t>
  </si>
  <si>
    <t>Year</t>
  </si>
  <si>
    <t>August</t>
  </si>
  <si>
    <t>Payroll Period:</t>
  </si>
  <si>
    <t xml:space="preserve"> </t>
  </si>
  <si>
    <t>U.S. Worker</t>
  </si>
  <si>
    <t>H-2A Worker</t>
  </si>
  <si>
    <t>Total Hours Worked This Week:</t>
  </si>
  <si>
    <t>Mark One:</t>
  </si>
  <si>
    <t>x</t>
  </si>
  <si>
    <t>Net Pay Due Employee:</t>
  </si>
  <si>
    <t>Hourly</t>
  </si>
  <si>
    <t>Hourly Rate Paid this Pay Period</t>
  </si>
  <si>
    <t>Hours Offered to Work (Horas de trabajo que se ofrecen)</t>
  </si>
  <si>
    <t>Crop Activities (Actividades de la cosecha)</t>
  </si>
  <si>
    <t>Pay Earned (Pago ganado)</t>
  </si>
  <si>
    <t>Piece Rate Quantity (Cantidad de piezas a destajo)</t>
  </si>
  <si>
    <t>Piece Rate Wages (Salario de pago a destajo)</t>
  </si>
  <si>
    <t>Pay Earned (Highest of 9 or 11) (Pago ganado)</t>
  </si>
  <si>
    <t>Hours for Hourly Rate of Pay (Horas trabajando a destajo)</t>
  </si>
  <si>
    <t>Min. Pay Required During Piece Rate (Pago minimo requerido durante el period de paga a destajo)</t>
  </si>
  <si>
    <t>$/hr. (base de pago)</t>
  </si>
  <si>
    <t>Hours Worked (horas trabajadas)</t>
  </si>
  <si>
    <t>$ per Unit of Piece Rate  (($) por unidad trabajando a destajo)</t>
  </si>
  <si>
    <t>(periodo de nomina)</t>
  </si>
  <si>
    <t>(salario por hora de este periodo)</t>
  </si>
  <si>
    <t>(Salario bruto)</t>
  </si>
  <si>
    <t>Total Gross Pay:</t>
  </si>
  <si>
    <t>(Deducciones detalladas)</t>
  </si>
  <si>
    <t>(Otro)</t>
  </si>
  <si>
    <t>March</t>
  </si>
  <si>
    <t>(1) Employee (Trabajador)</t>
  </si>
  <si>
    <t>(1)</t>
  </si>
  <si>
    <t>Enter Employee's Name</t>
  </si>
  <si>
    <t>(2)</t>
  </si>
  <si>
    <t>(3)</t>
  </si>
  <si>
    <t>Enter Employee's City, State, &amp; Zip Code of Home Country</t>
  </si>
  <si>
    <t>(4)</t>
  </si>
  <si>
    <t>Enter Employer's Name</t>
  </si>
  <si>
    <t>(5)</t>
  </si>
  <si>
    <t>(6)</t>
  </si>
  <si>
    <t>(7)</t>
  </si>
  <si>
    <t>Enter Employers' Federal Employers Identification Number</t>
  </si>
  <si>
    <t>(8)</t>
  </si>
  <si>
    <t>Enter Ending Date of Payroll</t>
  </si>
  <si>
    <t>Enter Beginning Date of Payroll</t>
  </si>
  <si>
    <t>(9)</t>
  </si>
  <si>
    <t>(2) Address (Direccion)</t>
  </si>
  <si>
    <t>(3) City, State, Zip</t>
  </si>
  <si>
    <t>(4) Employer (Patron)</t>
  </si>
  <si>
    <t>(5) Address (Direccion)</t>
  </si>
  <si>
    <t>(6) City, State, Zip</t>
  </si>
  <si>
    <t>(7) FEIN</t>
  </si>
  <si>
    <t>(8) Beginning</t>
  </si>
  <si>
    <t>(9) Ending</t>
  </si>
  <si>
    <t>(10)</t>
  </si>
  <si>
    <t>(11)</t>
  </si>
  <si>
    <t>Choose starting time from the drop down menu</t>
  </si>
  <si>
    <t>(12)</t>
  </si>
  <si>
    <t>(13)</t>
  </si>
  <si>
    <t>Choose quitting time from the drop down menu</t>
  </si>
  <si>
    <t>(14)</t>
  </si>
  <si>
    <t>(15)</t>
  </si>
  <si>
    <t>(16)</t>
  </si>
  <si>
    <t>(19)</t>
  </si>
  <si>
    <t>(20)</t>
  </si>
  <si>
    <t>(21)</t>
  </si>
  <si>
    <t>(22)</t>
  </si>
  <si>
    <t>(23)</t>
  </si>
  <si>
    <t>(24)</t>
  </si>
  <si>
    <t>(25)</t>
  </si>
  <si>
    <t>Start &amp; Stop</t>
  </si>
  <si>
    <t>Times</t>
  </si>
  <si>
    <t>Break</t>
  </si>
  <si>
    <t>Date</t>
  </si>
  <si>
    <t>(18)</t>
  </si>
  <si>
    <t>(17)</t>
  </si>
  <si>
    <t>Advese Effect</t>
  </si>
  <si>
    <t>Wage Rate</t>
  </si>
  <si>
    <t>(26)</t>
  </si>
  <si>
    <t>Pay Due</t>
  </si>
  <si>
    <t>Hours During Piece Rate Work (Horas pagado por el salario a destajo)</t>
  </si>
  <si>
    <t>Rate</t>
  </si>
  <si>
    <t>Daily Pay Due                               (Pago diario debido)</t>
  </si>
  <si>
    <t>Piece Rate Calculation</t>
  </si>
  <si>
    <t>Enter General Crop Activity - Example (Cutting Tobacco)</t>
  </si>
  <si>
    <t>Enter Actual Piece Rate per Unit - Example (.12 per stick for cutting)</t>
  </si>
  <si>
    <t>If Piece Rates are Used, Enter the Number of Pieces - If none, enter 0.</t>
  </si>
  <si>
    <t>Enter Employee's Address of Home Country - Same address that is on their I-9</t>
  </si>
  <si>
    <t xml:space="preserve">Enter Employer's City, State, &amp; Zip Code </t>
  </si>
  <si>
    <t>Enter Employer's Address</t>
  </si>
  <si>
    <t>Program Calculates This Number</t>
  </si>
  <si>
    <t>Program Calculates Wages Earned</t>
  </si>
  <si>
    <t>Program Calculates the Highest between piece rate and hourly rate wages for that period.</t>
  </si>
  <si>
    <t>Program Enters this Information</t>
  </si>
  <si>
    <t>All Blocks Must</t>
  </si>
  <si>
    <t>Be Filled In</t>
  </si>
  <si>
    <t>If You Entered a Piece Rate Quantity, you must enter the number of hours worked.  If you had 0 Piece Rate Quantity, you must enter 0.</t>
  </si>
  <si>
    <t>If Different than Hours Worked, enter the number.  Otherwise, the program will generate the number.</t>
  </si>
  <si>
    <t>Meal Break (in hours)</t>
  </si>
  <si>
    <t>Enter Length of Meal Break</t>
  </si>
  <si>
    <t>(10) Enter Required Contract Wage Rate</t>
  </si>
  <si>
    <t>Enter Required Contract Wage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</si>
</sst>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h:mm\ AM/PM;@"/>
    <numFmt numFmtId="165" formatCode="&quot;$&quot;#,##0.00"/>
    <numFmt numFmtId="166" formatCode="[$-409]d\-mmm\-yy;@"/>
    <numFmt numFmtId="167" formatCode="[$-80A]dddd\,\ dd&quot; de &quot;mmmm&quot; de &quot;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0" fontId="0" fillId="0" borderId="1" xfId="0" applyBorder="1"/>
    <xf numFmtId="44" fontId="0" fillId="0" borderId="0" xfId="1" applyFont="1" applyAlignment="1">
      <alignment horizontal="center"/>
    </xf>
    <xf numFmtId="166" fontId="0" fillId="0" borderId="0" xfId="0" applyNumberFormat="1"/>
    <xf numFmtId="0" fontId="4" fillId="0" borderId="0" xfId="0" applyFont="1" applyFill="1" applyBorder="1" applyAlignment="1">
      <alignment horizontal="center" wrapText="1"/>
    </xf>
    <xf numFmtId="166" fontId="0" fillId="0" borderId="1" xfId="0" applyNumberFormat="1" applyBorder="1"/>
    <xf numFmtId="0" fontId="3" fillId="0" borderId="0" xfId="0" applyFont="1"/>
    <xf numFmtId="0" fontId="3" fillId="0" borderId="0" xfId="0" applyFont="1" applyFill="1" applyAlignment="1">
      <alignment horizontal="right"/>
    </xf>
    <xf numFmtId="18" fontId="0" fillId="0" borderId="0" xfId="0" applyNumberFormat="1"/>
    <xf numFmtId="166" fontId="0" fillId="0" borderId="0" xfId="0" applyNumberFormat="1" applyBorder="1"/>
    <xf numFmtId="0" fontId="0" fillId="0" borderId="0" xfId="0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/>
    <xf numFmtId="0" fontId="6" fillId="0" borderId="0" xfId="0" applyFont="1" applyAlignment="1">
      <alignment wrapText="1"/>
    </xf>
    <xf numFmtId="0" fontId="3" fillId="3" borderId="3" xfId="0" applyFont="1" applyFill="1" applyBorder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8" fillId="2" borderId="0" xfId="0" applyNumberFormat="1" applyFont="1" applyFill="1"/>
    <xf numFmtId="0" fontId="9" fillId="0" borderId="0" xfId="0" applyFont="1"/>
    <xf numFmtId="0" fontId="5" fillId="4" borderId="10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 wrapText="1"/>
    </xf>
    <xf numFmtId="165" fontId="0" fillId="4" borderId="0" xfId="0" applyNumberFormat="1" applyFill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Fill="1" applyAlignment="1">
      <alignment horizontal="left"/>
    </xf>
    <xf numFmtId="165" fontId="8" fillId="2" borderId="17" xfId="1" applyNumberFormat="1" applyFont="1" applyFill="1" applyBorder="1"/>
    <xf numFmtId="44" fontId="8" fillId="2" borderId="17" xfId="1" applyFont="1" applyFill="1" applyBorder="1"/>
    <xf numFmtId="0" fontId="0" fillId="0" borderId="0" xfId="0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0" xfId="0" applyFont="1"/>
    <xf numFmtId="0" fontId="0" fillId="0" borderId="0" xfId="0" applyAlignment="1"/>
    <xf numFmtId="39" fontId="7" fillId="3" borderId="3" xfId="1" applyNumberFormat="1" applyFont="1" applyFill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2" xfId="0" applyFill="1" applyBorder="1" applyAlignment="1">
      <alignment horizontal="center"/>
    </xf>
    <xf numFmtId="44" fontId="8" fillId="2" borderId="0" xfId="1" applyFont="1" applyFill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13" fillId="0" borderId="19" xfId="0" applyNumberFormat="1" applyFont="1" applyFill="1" applyBorder="1" applyAlignment="1">
      <alignment horizontal="center" vertical="center"/>
    </xf>
    <xf numFmtId="165" fontId="13" fillId="0" borderId="2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2" borderId="13" xfId="0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Fill="1" applyBorder="1" applyAlignment="1"/>
    <xf numFmtId="2" fontId="6" fillId="0" borderId="13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7" fontId="0" fillId="0" borderId="13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2" fontId="0" fillId="0" borderId="13" xfId="0" applyNumberForma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7" fontId="7" fillId="3" borderId="3" xfId="1" applyNumberFormat="1" applyFon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0" xfId="0" applyFill="1" applyAlignment="1"/>
    <xf numFmtId="0" fontId="3" fillId="0" borderId="0" xfId="0" applyFont="1" applyFill="1" applyAlignment="1"/>
    <xf numFmtId="18" fontId="0" fillId="0" borderId="0" xfId="0" applyNumberFormat="1" applyAlignment="1"/>
    <xf numFmtId="0" fontId="3" fillId="0" borderId="3" xfId="0" applyFont="1" applyFill="1" applyBorder="1" applyAlignment="1">
      <alignment horizontal="left" vertical="center" wrapText="1"/>
    </xf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" fillId="0" borderId="0" xfId="0" applyFont="1" applyFill="1"/>
    <xf numFmtId="8" fontId="16" fillId="0" borderId="0" xfId="0" applyNumberFormat="1" applyFont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Border="1" applyAlignment="1"/>
    <xf numFmtId="0" fontId="9" fillId="0" borderId="0" xfId="0" applyFont="1" applyFill="1" applyBorder="1" applyAlignment="1"/>
    <xf numFmtId="0" fontId="9" fillId="0" borderId="0" xfId="0" applyFont="1" applyBorder="1"/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7" fontId="0" fillId="0" borderId="13" xfId="1" applyNumberFormat="1" applyFont="1" applyBorder="1" applyAlignment="1" applyProtection="1">
      <alignment horizontal="center" vertical="center"/>
    </xf>
    <xf numFmtId="7" fontId="7" fillId="3" borderId="3" xfId="1" applyNumberFormat="1" applyFont="1" applyFill="1" applyBorder="1" applyAlignment="1" applyProtection="1">
      <alignment horizontal="center" vertical="center"/>
      <protection locked="0"/>
    </xf>
    <xf numFmtId="7" fontId="7" fillId="3" borderId="3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/>
    <xf numFmtId="2" fontId="1" fillId="3" borderId="1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1" fillId="0" borderId="7" xfId="0" applyFont="1" applyFill="1" applyBorder="1" applyAlignment="1">
      <alignment horizontal="left" vertical="center" textRotation="255" shrinkToFit="1"/>
    </xf>
    <xf numFmtId="0" fontId="0" fillId="0" borderId="12" xfId="0" applyBorder="1" applyAlignment="1">
      <alignment horizontal="left" vertical="center" textRotation="255" shrinkToFit="1"/>
    </xf>
    <xf numFmtId="0" fontId="0" fillId="0" borderId="9" xfId="0" applyBorder="1" applyAlignment="1">
      <alignment horizontal="left" vertical="center" textRotation="255" shrinkToFit="1"/>
    </xf>
    <xf numFmtId="0" fontId="1" fillId="0" borderId="5" xfId="0" applyFont="1" applyFill="1" applyBorder="1" applyAlignment="1">
      <alignment horizontal="center" vertical="center" textRotation="255" shrinkToFit="1"/>
    </xf>
    <xf numFmtId="0" fontId="0" fillId="0" borderId="11" xfId="0" applyBorder="1" applyAlignment="1">
      <alignment vertical="center" textRotation="255" shrinkToFit="1"/>
    </xf>
    <xf numFmtId="0" fontId="0" fillId="0" borderId="8" xfId="0" applyBorder="1" applyAlignment="1">
      <alignment vertical="center" textRotation="255" shrinkToFit="1"/>
    </xf>
    <xf numFmtId="0" fontId="1" fillId="0" borderId="13" xfId="0" applyFont="1" applyBorder="1" applyAlignment="1">
      <alignment textRotation="255" shrinkToFit="1"/>
    </xf>
    <xf numFmtId="0" fontId="0" fillId="0" borderId="16" xfId="0" applyBorder="1" applyAlignment="1">
      <alignment textRotation="255" shrinkToFit="1"/>
    </xf>
    <xf numFmtId="0" fontId="0" fillId="0" borderId="14" xfId="0" applyBorder="1" applyAlignment="1">
      <alignment textRotation="255" shrinkToFit="1"/>
    </xf>
    <xf numFmtId="0" fontId="1" fillId="0" borderId="16" xfId="0" applyFont="1" applyBorder="1" applyAlignment="1">
      <alignment horizontal="center" vertical="center" textRotation="255" shrinkToFit="1"/>
    </xf>
    <xf numFmtId="0" fontId="1" fillId="0" borderId="14" xfId="0" applyFont="1" applyBorder="1" applyAlignment="1">
      <alignment horizontal="center" vertical="center" textRotation="255" shrinkToFit="1"/>
    </xf>
    <xf numFmtId="0" fontId="3" fillId="0" borderId="0" xfId="0" applyFont="1" applyFill="1" applyAlignment="1">
      <alignment horizontal="right"/>
    </xf>
    <xf numFmtId="0" fontId="1" fillId="0" borderId="2" xfId="0" applyFont="1" applyBorder="1" applyAlignment="1"/>
    <xf numFmtId="0" fontId="0" fillId="0" borderId="2" xfId="0" applyBorder="1" applyAlignment="1"/>
    <xf numFmtId="0" fontId="1" fillId="0" borderId="10" xfId="0" applyFont="1" applyBorder="1" applyAlignment="1"/>
    <xf numFmtId="0" fontId="0" fillId="0" borderId="10" xfId="0" applyBorder="1" applyAlignment="1"/>
    <xf numFmtId="0" fontId="0" fillId="0" borderId="0" xfId="0" applyAlignment="1">
      <alignment horizontal="right"/>
    </xf>
    <xf numFmtId="0" fontId="6" fillId="0" borderId="6" xfId="0" applyFont="1" applyFill="1" applyBorder="1" applyAlignment="1"/>
    <xf numFmtId="0" fontId="0" fillId="0" borderId="6" xfId="0" applyBorder="1" applyAlignment="1"/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/>
    <xf numFmtId="0" fontId="1" fillId="0" borderId="14" xfId="0" applyFont="1" applyBorder="1" applyAlignment="1"/>
    <xf numFmtId="7" fontId="7" fillId="3" borderId="4" xfId="1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44" fontId="0" fillId="0" borderId="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7" fontId="0" fillId="0" borderId="4" xfId="1" applyNumberFormat="1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7" fontId="0" fillId="0" borderId="4" xfId="1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9" fontId="7" fillId="3" borderId="4" xfId="1" applyNumberFormat="1" applyFont="1" applyFill="1" applyBorder="1" applyAlignment="1">
      <alignment horizontal="center" vertical="center"/>
    </xf>
    <xf numFmtId="7" fontId="7" fillId="3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5" fontId="13" fillId="0" borderId="19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 applyAlignment="1">
      <alignment wrapText="1"/>
    </xf>
    <xf numFmtId="167" fontId="0" fillId="2" borderId="0" xfId="0" applyNumberFormat="1" applyFill="1" applyAlignment="1"/>
    <xf numFmtId="44" fontId="3" fillId="2" borderId="4" xfId="1" applyFont="1" applyFill="1" applyBorder="1" applyAlignment="1">
      <alignment horizontal="center"/>
    </xf>
    <xf numFmtId="44" fontId="3" fillId="2" borderId="15" xfId="1" applyFont="1" applyFill="1" applyBorder="1" applyAlignment="1">
      <alignment horizontal="center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8" fillId="0" borderId="0" xfId="0" applyFont="1" applyAlignment="1"/>
    <xf numFmtId="165" fontId="12" fillId="0" borderId="13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E67"/>
  <sheetViews>
    <sheetView showGridLines="0" tabSelected="1" view="pageLayout" topLeftCell="C1" workbookViewId="0">
      <selection activeCell="H10" sqref="H10"/>
    </sheetView>
  </sheetViews>
  <sheetFormatPr defaultColWidth="8.85546875" defaultRowHeight="12.75" x14ac:dyDescent="0.2"/>
  <cols>
    <col min="1" max="3" width="2.85546875" customWidth="1"/>
    <col min="4" max="4" width="35.140625" customWidth="1"/>
    <col min="5" max="5" width="13.28515625" customWidth="1"/>
    <col min="6" max="6" width="13.140625" customWidth="1"/>
    <col min="7" max="7" width="5.42578125" customWidth="1"/>
    <col min="8" max="8" width="9.42578125" customWidth="1"/>
    <col min="9" max="9" width="11.7109375" customWidth="1"/>
    <col min="10" max="10" width="13.42578125" customWidth="1"/>
    <col min="11" max="11" width="11.28515625" customWidth="1"/>
    <col min="12" max="12" width="11.7109375" customWidth="1"/>
    <col min="13" max="13" width="4.28515625" customWidth="1"/>
    <col min="14" max="14" width="20.42578125" customWidth="1"/>
    <col min="18" max="18" width="3" bestFit="1" customWidth="1"/>
    <col min="19" max="19" width="10.140625" customWidth="1"/>
    <col min="21" max="21" width="39.85546875" customWidth="1"/>
    <col min="23" max="23" width="16.85546875" bestFit="1" customWidth="1"/>
    <col min="24" max="24" width="39.85546875" style="25" customWidth="1"/>
    <col min="28" max="29" width="9.140625" customWidth="1"/>
    <col min="30" max="30" width="10.42578125" customWidth="1"/>
    <col min="31" max="34" width="9.140625" customWidth="1"/>
  </cols>
  <sheetData>
    <row r="2" spans="1:30" ht="14.25" customHeight="1" x14ac:dyDescent="0.2">
      <c r="D2" s="126" t="s">
        <v>67</v>
      </c>
      <c r="E2" s="126"/>
      <c r="F2" s="127"/>
      <c r="G2" s="128"/>
      <c r="H2" s="128"/>
      <c r="I2" s="128"/>
      <c r="J2" s="1"/>
      <c r="M2" s="98" t="s">
        <v>68</v>
      </c>
      <c r="N2" s="32" t="s">
        <v>69</v>
      </c>
      <c r="O2" s="99"/>
      <c r="P2" s="99"/>
      <c r="Q2" s="99"/>
      <c r="R2" s="22"/>
      <c r="S2" s="21"/>
      <c r="T2" s="22"/>
      <c r="U2" s="73"/>
      <c r="V2" s="22"/>
      <c r="W2" s="21"/>
      <c r="X2" s="24"/>
    </row>
    <row r="3" spans="1:30" ht="18" customHeight="1" x14ac:dyDescent="0.2">
      <c r="D3" s="126" t="s">
        <v>83</v>
      </c>
      <c r="E3" s="126"/>
      <c r="F3" s="129"/>
      <c r="G3" s="130"/>
      <c r="H3" s="130"/>
      <c r="I3" s="130"/>
      <c r="J3" s="1"/>
      <c r="M3" s="98" t="s">
        <v>70</v>
      </c>
      <c r="N3" s="99" t="s">
        <v>124</v>
      </c>
      <c r="O3" s="99"/>
      <c r="P3" s="99"/>
      <c r="Q3" s="99"/>
      <c r="R3" s="22"/>
      <c r="S3" s="21"/>
      <c r="T3" s="22"/>
      <c r="U3" s="23"/>
      <c r="V3" s="22"/>
      <c r="W3" s="21"/>
      <c r="X3" s="24"/>
      <c r="AB3" s="12"/>
    </row>
    <row r="4" spans="1:30" ht="17.45" customHeight="1" x14ac:dyDescent="0.2">
      <c r="D4" s="126" t="s">
        <v>84</v>
      </c>
      <c r="E4" s="131"/>
      <c r="F4" s="129"/>
      <c r="G4" s="130"/>
      <c r="H4" s="130"/>
      <c r="I4" s="130"/>
      <c r="J4" s="1"/>
      <c r="M4" s="98" t="s">
        <v>71</v>
      </c>
      <c r="N4" s="99" t="s">
        <v>72</v>
      </c>
      <c r="O4" s="99"/>
      <c r="P4" s="99"/>
      <c r="Q4" s="99"/>
      <c r="R4" s="22"/>
      <c r="S4" s="21"/>
      <c r="T4" s="22"/>
      <c r="U4" s="23"/>
      <c r="V4" s="22"/>
      <c r="W4" s="21"/>
      <c r="X4" s="24"/>
      <c r="AB4" s="12"/>
    </row>
    <row r="5" spans="1:30" ht="17.45" customHeight="1" x14ac:dyDescent="0.2">
      <c r="D5" s="126" t="s">
        <v>40</v>
      </c>
      <c r="E5" s="126"/>
      <c r="F5" s="132"/>
      <c r="G5" s="133"/>
      <c r="H5" s="133"/>
      <c r="I5" s="133"/>
      <c r="J5" s="46"/>
      <c r="K5" s="49" t="s">
        <v>44</v>
      </c>
      <c r="M5" s="98" t="s">
        <v>73</v>
      </c>
      <c r="N5" s="32" t="s">
        <v>74</v>
      </c>
      <c r="O5" s="99"/>
      <c r="P5" s="99"/>
      <c r="Q5" s="99"/>
      <c r="R5" s="22"/>
      <c r="S5" s="21"/>
      <c r="T5" s="22"/>
      <c r="U5" s="23"/>
      <c r="V5" s="22"/>
      <c r="W5" s="21"/>
      <c r="X5" s="24"/>
      <c r="AB5" s="12"/>
      <c r="AD5" s="61"/>
    </row>
    <row r="6" spans="1:30" ht="18" customHeight="1" x14ac:dyDescent="0.2">
      <c r="D6" s="126" t="s">
        <v>85</v>
      </c>
      <c r="E6" s="126"/>
      <c r="F6" s="127"/>
      <c r="G6" s="128"/>
      <c r="H6" s="128"/>
      <c r="I6" s="128"/>
      <c r="J6" s="50"/>
      <c r="K6" s="43" t="s">
        <v>42</v>
      </c>
      <c r="L6" s="47" t="s">
        <v>45</v>
      </c>
      <c r="M6" s="98" t="s">
        <v>75</v>
      </c>
      <c r="N6" s="99" t="s">
        <v>126</v>
      </c>
      <c r="O6" s="99"/>
      <c r="P6" s="99"/>
      <c r="Q6" s="99"/>
      <c r="R6" s="22"/>
      <c r="S6" s="21"/>
      <c r="T6" s="22"/>
      <c r="U6" s="24"/>
      <c r="V6" s="22"/>
      <c r="W6" s="21"/>
      <c r="X6" s="24"/>
      <c r="AB6" s="12"/>
    </row>
    <row r="7" spans="1:30" ht="17.45" customHeight="1" x14ac:dyDescent="0.2">
      <c r="D7" s="126" t="s">
        <v>86</v>
      </c>
      <c r="E7" s="126"/>
      <c r="F7" s="129"/>
      <c r="G7" s="130"/>
      <c r="H7" s="130"/>
      <c r="I7" s="130"/>
      <c r="J7" s="50"/>
      <c r="K7" s="42" t="s">
        <v>41</v>
      </c>
      <c r="L7" s="48"/>
      <c r="M7" s="98" t="s">
        <v>76</v>
      </c>
      <c r="N7" s="99" t="s">
        <v>125</v>
      </c>
      <c r="O7" s="99"/>
      <c r="P7" s="99"/>
      <c r="Q7" s="99"/>
      <c r="R7" s="22"/>
      <c r="S7" s="21"/>
      <c r="T7" s="22"/>
      <c r="U7" s="24"/>
      <c r="V7" s="22"/>
      <c r="W7" s="21"/>
      <c r="X7" s="24"/>
      <c r="AB7" s="12"/>
    </row>
    <row r="8" spans="1:30" ht="17.25" customHeight="1" x14ac:dyDescent="0.2">
      <c r="D8" s="126" t="s">
        <v>87</v>
      </c>
      <c r="E8" s="131"/>
      <c r="F8" s="129"/>
      <c r="G8" s="130"/>
      <c r="H8" s="130"/>
      <c r="I8" s="130"/>
      <c r="J8" s="50"/>
      <c r="K8" s="41"/>
      <c r="M8" s="98" t="s">
        <v>77</v>
      </c>
      <c r="N8" s="100" t="s">
        <v>78</v>
      </c>
      <c r="O8" s="99"/>
      <c r="P8" s="99"/>
      <c r="Q8" s="99"/>
      <c r="R8" s="22"/>
      <c r="S8" s="21"/>
      <c r="T8" s="22"/>
      <c r="U8" s="24"/>
      <c r="V8" s="22"/>
      <c r="W8" s="21"/>
      <c r="X8" s="24"/>
      <c r="AB8" s="12"/>
    </row>
    <row r="9" spans="1:30" ht="18" customHeight="1" x14ac:dyDescent="0.2">
      <c r="E9" s="11" t="s">
        <v>88</v>
      </c>
      <c r="F9" s="164"/>
      <c r="G9" s="165"/>
      <c r="H9" s="165"/>
      <c r="K9" s="53"/>
      <c r="L9" s="14"/>
      <c r="M9" s="98" t="s">
        <v>79</v>
      </c>
      <c r="N9" s="100" t="s">
        <v>81</v>
      </c>
      <c r="O9" s="99"/>
      <c r="P9" s="99"/>
      <c r="Q9" s="99"/>
      <c r="R9" s="22"/>
      <c r="S9" s="21"/>
      <c r="T9" s="22"/>
      <c r="U9" s="24"/>
      <c r="V9" s="22"/>
      <c r="W9" s="21"/>
      <c r="X9" s="24"/>
      <c r="AB9" s="12"/>
    </row>
    <row r="10" spans="1:30" ht="15.75" customHeight="1" x14ac:dyDescent="0.2">
      <c r="D10" s="18" t="s">
        <v>39</v>
      </c>
      <c r="E10" s="11" t="s">
        <v>89</v>
      </c>
      <c r="F10" s="55" t="s">
        <v>25</v>
      </c>
      <c r="G10" s="55">
        <v>20</v>
      </c>
      <c r="H10" s="55">
        <v>2016</v>
      </c>
      <c r="I10" s="14"/>
      <c r="J10" s="134" t="s">
        <v>137</v>
      </c>
      <c r="K10" s="135"/>
      <c r="L10" s="173">
        <v>0</v>
      </c>
      <c r="M10" s="98" t="s">
        <v>82</v>
      </c>
      <c r="N10" s="100" t="s">
        <v>80</v>
      </c>
      <c r="O10" s="32"/>
      <c r="P10" s="99"/>
      <c r="Q10" s="99"/>
      <c r="R10" s="22"/>
      <c r="S10" s="21"/>
      <c r="T10" s="22"/>
      <c r="U10" s="24"/>
      <c r="V10" s="22"/>
      <c r="W10" s="21"/>
      <c r="X10" s="24"/>
      <c r="AB10" s="12"/>
    </row>
    <row r="11" spans="1:30" ht="15.75" customHeight="1" x14ac:dyDescent="0.2">
      <c r="D11" s="18" t="s">
        <v>60</v>
      </c>
      <c r="E11" s="11" t="s">
        <v>90</v>
      </c>
      <c r="F11" s="55" t="s">
        <v>38</v>
      </c>
      <c r="G11" s="55">
        <v>27</v>
      </c>
      <c r="H11" s="55">
        <v>2017</v>
      </c>
      <c r="I11" s="14"/>
      <c r="J11" s="136"/>
      <c r="K11" s="136"/>
      <c r="L11" s="174"/>
      <c r="M11" s="98" t="s">
        <v>91</v>
      </c>
      <c r="N11" s="32" t="s">
        <v>138</v>
      </c>
      <c r="O11" s="32"/>
      <c r="P11" s="32"/>
      <c r="Q11" s="101"/>
      <c r="R11" s="22"/>
      <c r="S11" s="21"/>
      <c r="T11" s="22"/>
      <c r="U11" s="24"/>
      <c r="V11" s="22"/>
      <c r="W11" s="21"/>
      <c r="X11" s="24"/>
      <c r="AB11" s="12"/>
    </row>
    <row r="12" spans="1:30" ht="9.75" customHeight="1" x14ac:dyDescent="0.2">
      <c r="M12" s="32"/>
      <c r="N12" s="32"/>
      <c r="O12" s="32"/>
      <c r="P12" s="32"/>
      <c r="Q12" s="101"/>
      <c r="R12" s="22"/>
      <c r="S12" s="21"/>
      <c r="T12" s="22"/>
      <c r="U12" s="24"/>
      <c r="V12" s="22"/>
      <c r="W12" s="21"/>
      <c r="X12" s="24"/>
      <c r="AB12" s="12"/>
    </row>
    <row r="13" spans="1:30" ht="16.5" customHeight="1" x14ac:dyDescent="0.2">
      <c r="D13" s="159" t="s">
        <v>0</v>
      </c>
      <c r="E13" s="159" t="s">
        <v>1</v>
      </c>
      <c r="F13" s="159" t="s">
        <v>2</v>
      </c>
      <c r="G13" s="175" t="s">
        <v>3</v>
      </c>
      <c r="H13" s="176"/>
      <c r="I13" s="159" t="s">
        <v>5</v>
      </c>
      <c r="J13" s="159" t="s">
        <v>4</v>
      </c>
      <c r="K13" s="159" t="s">
        <v>6</v>
      </c>
      <c r="L13" s="159" t="s">
        <v>7</v>
      </c>
      <c r="M13" s="98"/>
      <c r="N13" s="32"/>
      <c r="O13" s="32"/>
      <c r="P13" s="32"/>
      <c r="Q13" s="101"/>
      <c r="R13" s="22"/>
      <c r="S13" s="21"/>
      <c r="T13" s="22"/>
      <c r="U13" s="24"/>
      <c r="V13" s="22"/>
      <c r="W13" s="21"/>
      <c r="X13" s="24"/>
      <c r="AB13" s="12"/>
    </row>
    <row r="14" spans="1:30" ht="12.75" customHeight="1" x14ac:dyDescent="0.2">
      <c r="D14" s="160"/>
      <c r="E14" s="160"/>
      <c r="F14" s="160"/>
      <c r="G14" s="177"/>
      <c r="H14" s="178"/>
      <c r="I14" s="160"/>
      <c r="J14" s="160"/>
      <c r="K14" s="160"/>
      <c r="L14" s="160"/>
      <c r="M14" s="32"/>
      <c r="N14" s="32"/>
      <c r="O14" s="32"/>
      <c r="P14" s="32"/>
      <c r="Q14" s="101"/>
      <c r="R14" s="22"/>
      <c r="S14" s="21"/>
      <c r="T14" s="22"/>
      <c r="U14" s="24"/>
      <c r="V14" s="22"/>
      <c r="W14" s="21"/>
      <c r="X14" s="24"/>
      <c r="AB14" s="12"/>
    </row>
    <row r="15" spans="1:30" ht="25.5" customHeight="1" x14ac:dyDescent="0.2">
      <c r="A15" s="112" t="s">
        <v>131</v>
      </c>
      <c r="B15" s="121" t="s">
        <v>132</v>
      </c>
      <c r="C15" s="83">
        <v>11</v>
      </c>
      <c r="D15" s="84" t="s">
        <v>24</v>
      </c>
      <c r="E15" s="81">
        <v>0.33333333333333331</v>
      </c>
      <c r="F15" s="81">
        <v>0.36458333333333331</v>
      </c>
      <c r="G15" s="179">
        <v>0.34375</v>
      </c>
      <c r="H15" s="138"/>
      <c r="I15" s="81">
        <v>0.34375</v>
      </c>
      <c r="J15" s="81">
        <v>0.33333333333333331</v>
      </c>
      <c r="K15" s="81">
        <v>0.33333333333333331</v>
      </c>
      <c r="L15" s="81">
        <v>0.33333333333333331</v>
      </c>
      <c r="M15" s="102" t="s">
        <v>92</v>
      </c>
      <c r="N15" s="103" t="s">
        <v>93</v>
      </c>
      <c r="O15" s="103"/>
      <c r="P15" s="32"/>
      <c r="Q15" s="101"/>
      <c r="R15" s="22"/>
      <c r="S15" s="21"/>
      <c r="T15" s="22"/>
      <c r="U15" s="24"/>
      <c r="V15" s="22"/>
      <c r="W15" s="21"/>
      <c r="X15" s="24"/>
      <c r="AB15" s="12"/>
    </row>
    <row r="16" spans="1:30" ht="25.5" customHeight="1" x14ac:dyDescent="0.2">
      <c r="A16" s="124"/>
      <c r="B16" s="122"/>
      <c r="C16" s="83">
        <v>12</v>
      </c>
      <c r="D16" s="84" t="s">
        <v>8</v>
      </c>
      <c r="E16" s="81">
        <v>0.75</v>
      </c>
      <c r="F16" s="81">
        <v>0.75</v>
      </c>
      <c r="G16" s="179">
        <v>0.75</v>
      </c>
      <c r="H16" s="138"/>
      <c r="I16" s="81">
        <v>0.75</v>
      </c>
      <c r="J16" s="81">
        <v>0.75</v>
      </c>
      <c r="K16" s="81">
        <v>0.66666666666666663</v>
      </c>
      <c r="L16" s="81">
        <v>0.33333333333333331</v>
      </c>
      <c r="M16" s="102" t="s">
        <v>94</v>
      </c>
      <c r="N16" s="103" t="s">
        <v>96</v>
      </c>
      <c r="O16" s="103"/>
      <c r="P16" s="32"/>
      <c r="Q16" s="101"/>
      <c r="R16" s="22"/>
      <c r="S16" s="21"/>
      <c r="T16" s="22"/>
      <c r="U16" s="24"/>
      <c r="V16" s="22"/>
      <c r="W16" s="21"/>
      <c r="X16" s="24"/>
      <c r="AB16" s="12"/>
    </row>
    <row r="17" spans="1:31" ht="25.5" customHeight="1" x14ac:dyDescent="0.2">
      <c r="A17" s="124"/>
      <c r="B17" s="122"/>
      <c r="C17" s="83">
        <v>13</v>
      </c>
      <c r="D17" s="84" t="s">
        <v>135</v>
      </c>
      <c r="E17" s="85">
        <v>1</v>
      </c>
      <c r="F17" s="85">
        <v>1</v>
      </c>
      <c r="G17" s="161">
        <v>1</v>
      </c>
      <c r="H17" s="138"/>
      <c r="I17" s="85">
        <v>1</v>
      </c>
      <c r="J17" s="85">
        <v>1</v>
      </c>
      <c r="K17" s="85">
        <v>1</v>
      </c>
      <c r="L17" s="85">
        <v>0</v>
      </c>
      <c r="M17" s="102" t="s">
        <v>95</v>
      </c>
      <c r="N17" s="103" t="s">
        <v>136</v>
      </c>
      <c r="O17" s="103"/>
      <c r="P17" s="32"/>
      <c r="Q17" s="101"/>
      <c r="R17" s="22"/>
      <c r="S17" s="21"/>
      <c r="T17" s="22"/>
      <c r="U17" s="24"/>
      <c r="V17" s="22"/>
      <c r="W17" s="21"/>
      <c r="X17" s="24"/>
      <c r="AB17" s="12"/>
    </row>
    <row r="18" spans="1:31" ht="25.5" customHeight="1" x14ac:dyDescent="0.2">
      <c r="A18" s="124"/>
      <c r="B18" s="122"/>
      <c r="C18" s="83">
        <v>14</v>
      </c>
      <c r="D18" s="82" t="s">
        <v>58</v>
      </c>
      <c r="E18" s="111">
        <f>((TEXT(E16-E15,"h:mm"))*24)-E17</f>
        <v>9</v>
      </c>
      <c r="F18" s="111">
        <f>((TEXT(F16-F15,"h:mm"))*24)-F17</f>
        <v>8.25</v>
      </c>
      <c r="G18" s="163">
        <f>((TEXT(G16-G15,"h:mm"))*24)-G17</f>
        <v>8.75</v>
      </c>
      <c r="H18" s="138"/>
      <c r="I18" s="111">
        <f>((TEXT(I16-I15,"h:mm"))*24)-I17</f>
        <v>8.75</v>
      </c>
      <c r="J18" s="111">
        <f>((TEXT(J16-J15,"h:mm"))*24)-J17</f>
        <v>9</v>
      </c>
      <c r="K18" s="111">
        <f>((TEXT(K16-K15,"h:mm"))*24)-K17</f>
        <v>7</v>
      </c>
      <c r="L18" s="111">
        <f>((TEXT(L16-L15,"h:mm"))*24)-L17</f>
        <v>0</v>
      </c>
      <c r="M18" s="102" t="s">
        <v>97</v>
      </c>
      <c r="N18" s="103" t="s">
        <v>127</v>
      </c>
      <c r="O18" s="103"/>
      <c r="P18" s="32"/>
      <c r="Q18" s="101"/>
      <c r="R18" s="22"/>
      <c r="S18" s="21"/>
      <c r="T18" s="22"/>
      <c r="U18" s="24"/>
      <c r="V18" s="22"/>
      <c r="W18" s="21"/>
      <c r="X18" s="24"/>
      <c r="AB18" s="12"/>
    </row>
    <row r="19" spans="1:31" s="72" customFormat="1" ht="32.25" customHeight="1" x14ac:dyDescent="0.2">
      <c r="A19" s="124"/>
      <c r="B19" s="122"/>
      <c r="C19" s="64">
        <v>15</v>
      </c>
      <c r="D19" s="68" t="s">
        <v>49</v>
      </c>
      <c r="E19" s="69">
        <f>SUM(E18+0)</f>
        <v>9</v>
      </c>
      <c r="F19" s="69">
        <f>SUM(F18+0)</f>
        <v>8.25</v>
      </c>
      <c r="G19" s="162">
        <f>SUM(G18+0)</f>
        <v>8.75</v>
      </c>
      <c r="H19" s="138"/>
      <c r="I19" s="69">
        <f>SUM(I18+0)</f>
        <v>8.75</v>
      </c>
      <c r="J19" s="69">
        <f>SUM(J18+0)</f>
        <v>9</v>
      </c>
      <c r="K19" s="70">
        <f>SUM(K18+0)</f>
        <v>7</v>
      </c>
      <c r="L19" s="70">
        <f>SUM(L18+0)</f>
        <v>0</v>
      </c>
      <c r="M19" s="102" t="s">
        <v>98</v>
      </c>
      <c r="N19" s="103" t="s">
        <v>134</v>
      </c>
      <c r="O19" s="104"/>
      <c r="P19" s="104"/>
      <c r="Q19" s="99"/>
      <c r="R19" s="24"/>
      <c r="S19" s="86"/>
      <c r="T19" s="24"/>
      <c r="U19" s="24"/>
      <c r="V19" s="24"/>
      <c r="W19" s="86"/>
      <c r="X19" s="24"/>
      <c r="AB19" s="89"/>
    </row>
    <row r="20" spans="1:31" ht="31.5" customHeight="1" x14ac:dyDescent="0.2">
      <c r="A20" s="125"/>
      <c r="B20" s="123"/>
      <c r="C20" s="62">
        <v>16</v>
      </c>
      <c r="D20" s="68" t="s">
        <v>50</v>
      </c>
      <c r="E20" s="74" t="s">
        <v>40</v>
      </c>
      <c r="F20" s="74" t="s">
        <v>40</v>
      </c>
      <c r="G20" s="180" t="s">
        <v>40</v>
      </c>
      <c r="H20" s="181"/>
      <c r="I20" s="74" t="s">
        <v>40</v>
      </c>
      <c r="J20" s="74" t="s">
        <v>40</v>
      </c>
      <c r="K20" s="77"/>
      <c r="L20" s="77"/>
      <c r="M20" s="102" t="s">
        <v>99</v>
      </c>
      <c r="N20" s="103" t="s">
        <v>121</v>
      </c>
      <c r="O20" s="32"/>
      <c r="P20" s="32"/>
      <c r="Q20" s="101"/>
      <c r="R20" s="22"/>
      <c r="S20" s="21"/>
      <c r="T20" s="22"/>
      <c r="U20" s="24"/>
      <c r="V20" s="22"/>
      <c r="W20" s="21"/>
      <c r="X20" s="24"/>
      <c r="AB20" s="12"/>
    </row>
    <row r="21" spans="1:31" ht="6" customHeight="1" x14ac:dyDescent="0.25">
      <c r="C21" s="17"/>
      <c r="D21" s="40"/>
      <c r="E21" s="34"/>
      <c r="F21" s="34"/>
      <c r="G21" s="34"/>
      <c r="H21" s="34"/>
      <c r="I21" s="34"/>
      <c r="J21" s="34"/>
      <c r="K21" s="34"/>
      <c r="L21" s="35"/>
      <c r="M21" s="172"/>
      <c r="N21" s="172"/>
      <c r="O21" s="172"/>
      <c r="P21" s="172"/>
      <c r="Q21" s="172"/>
      <c r="R21" s="22"/>
      <c r="S21" s="21"/>
      <c r="T21" s="22"/>
      <c r="U21" s="24"/>
      <c r="V21" s="22"/>
      <c r="W21" s="21"/>
      <c r="X21" s="24"/>
      <c r="AB21" s="12"/>
    </row>
    <row r="22" spans="1:31" ht="30.75" customHeight="1" x14ac:dyDescent="0.2">
      <c r="B22" s="112" t="s">
        <v>120</v>
      </c>
      <c r="C22" s="62">
        <v>17</v>
      </c>
      <c r="D22" s="65" t="s">
        <v>52</v>
      </c>
      <c r="E22" s="67">
        <v>0</v>
      </c>
      <c r="F22" s="66">
        <v>0</v>
      </c>
      <c r="G22" s="147">
        <v>0</v>
      </c>
      <c r="H22" s="138"/>
      <c r="I22" s="66">
        <v>0</v>
      </c>
      <c r="J22" s="66">
        <v>0</v>
      </c>
      <c r="K22" s="67">
        <v>0</v>
      </c>
      <c r="L22" s="67">
        <v>0</v>
      </c>
      <c r="M22" s="102" t="s">
        <v>112</v>
      </c>
      <c r="N22" s="103" t="s">
        <v>123</v>
      </c>
      <c r="O22" s="105"/>
      <c r="P22" s="105"/>
      <c r="Q22" s="105"/>
      <c r="R22" s="22"/>
      <c r="S22" s="21"/>
      <c r="T22" s="22"/>
      <c r="U22" s="24"/>
      <c r="V22" s="22"/>
      <c r="W22" s="21"/>
      <c r="X22" s="24"/>
      <c r="AB22" s="12"/>
    </row>
    <row r="23" spans="1:31" s="72" customFormat="1" ht="31.5" customHeight="1" x14ac:dyDescent="0.2">
      <c r="B23" s="113"/>
      <c r="C23" s="15">
        <v>18</v>
      </c>
      <c r="D23" s="90" t="s">
        <v>59</v>
      </c>
      <c r="E23" s="63">
        <v>0</v>
      </c>
      <c r="F23" s="63">
        <v>0</v>
      </c>
      <c r="G23" s="148">
        <v>0</v>
      </c>
      <c r="H23" s="138"/>
      <c r="I23" s="63">
        <v>0</v>
      </c>
      <c r="J23" s="63">
        <v>0</v>
      </c>
      <c r="K23" s="63">
        <v>0</v>
      </c>
      <c r="L23" s="63">
        <v>0</v>
      </c>
      <c r="M23" s="102" t="s">
        <v>111</v>
      </c>
      <c r="N23" s="103" t="s">
        <v>122</v>
      </c>
      <c r="O23" s="103"/>
      <c r="P23" s="103"/>
      <c r="Q23" s="106"/>
      <c r="R23" s="24"/>
      <c r="S23" s="86"/>
      <c r="T23" s="54"/>
      <c r="U23" s="24"/>
      <c r="V23" s="24"/>
      <c r="W23" s="86"/>
      <c r="X23" s="24"/>
      <c r="AB23" s="89"/>
    </row>
    <row r="24" spans="1:31" ht="31.5" customHeight="1" x14ac:dyDescent="0.2">
      <c r="B24" s="113"/>
      <c r="C24" s="75">
        <v>19</v>
      </c>
      <c r="D24" s="79" t="s">
        <v>53</v>
      </c>
      <c r="E24" s="52">
        <f>SUM(E22*E23)</f>
        <v>0</v>
      </c>
      <c r="F24" s="52">
        <f>SUM(F22*F23)</f>
        <v>0</v>
      </c>
      <c r="G24" s="149">
        <f>SUM(G22*G23)</f>
        <v>0</v>
      </c>
      <c r="H24" s="138"/>
      <c r="I24" s="52">
        <f>SUM(I22*I23)</f>
        <v>0</v>
      </c>
      <c r="J24" s="52">
        <f>SUM(J22*J23)</f>
        <v>0</v>
      </c>
      <c r="K24" s="52">
        <f>SUM(K22*K23)</f>
        <v>0</v>
      </c>
      <c r="L24" s="52">
        <f>SUM(L22*L23)</f>
        <v>0</v>
      </c>
      <c r="M24" s="102" t="s">
        <v>100</v>
      </c>
      <c r="N24" s="103" t="s">
        <v>127</v>
      </c>
      <c r="O24" s="103"/>
      <c r="P24" s="103"/>
      <c r="Q24" s="106"/>
      <c r="R24" s="22"/>
      <c r="S24" s="21"/>
      <c r="T24" s="25"/>
      <c r="U24" s="24"/>
      <c r="V24" s="22"/>
      <c r="W24" s="21"/>
      <c r="X24" s="24"/>
      <c r="AB24" s="12"/>
      <c r="AE24" s="41"/>
    </row>
    <row r="25" spans="1:31" ht="31.5" customHeight="1" x14ac:dyDescent="0.2">
      <c r="B25" s="113"/>
      <c r="C25" s="75">
        <v>20</v>
      </c>
      <c r="D25" s="27" t="s">
        <v>117</v>
      </c>
      <c r="E25" s="51">
        <v>0</v>
      </c>
      <c r="F25" s="51">
        <v>0</v>
      </c>
      <c r="G25" s="150">
        <v>0</v>
      </c>
      <c r="H25" s="138"/>
      <c r="I25" s="51">
        <v>0</v>
      </c>
      <c r="J25" s="51">
        <v>0</v>
      </c>
      <c r="K25" s="51">
        <v>0</v>
      </c>
      <c r="L25" s="51">
        <v>0</v>
      </c>
      <c r="M25" s="102" t="s">
        <v>101</v>
      </c>
      <c r="N25" s="103" t="s">
        <v>133</v>
      </c>
      <c r="O25" s="103"/>
      <c r="P25" s="103"/>
      <c r="Q25" s="106"/>
      <c r="R25" s="110"/>
      <c r="S25" s="21"/>
      <c r="T25" s="25"/>
      <c r="U25" s="24"/>
      <c r="V25" s="19"/>
      <c r="W25" s="20"/>
      <c r="X25" s="24"/>
      <c r="AB25" s="12"/>
    </row>
    <row r="26" spans="1:31" ht="46.5" customHeight="1" x14ac:dyDescent="0.2">
      <c r="B26" s="113"/>
      <c r="C26" s="75">
        <v>21</v>
      </c>
      <c r="D26" s="79" t="s">
        <v>56</v>
      </c>
      <c r="E26" s="109">
        <f>SUM(E25*L10)</f>
        <v>0</v>
      </c>
      <c r="F26" s="108">
        <f>SUM(F25*L10)</f>
        <v>0</v>
      </c>
      <c r="G26" s="151">
        <f>SUM(G25*L10)</f>
        <v>0</v>
      </c>
      <c r="H26" s="152"/>
      <c r="I26" s="108">
        <f>SUM(I25*L10)</f>
        <v>0</v>
      </c>
      <c r="J26" s="108">
        <f>SUM(J25*L10)</f>
        <v>0</v>
      </c>
      <c r="K26" s="108">
        <f>SUM(K25*L10)</f>
        <v>0</v>
      </c>
      <c r="L26" s="108">
        <f>SUM(L25*L10)</f>
        <v>0</v>
      </c>
      <c r="M26" s="102" t="s">
        <v>102</v>
      </c>
      <c r="N26" s="103" t="s">
        <v>127</v>
      </c>
      <c r="O26" s="103"/>
      <c r="P26" s="103"/>
      <c r="Q26" s="106"/>
      <c r="R26" s="22"/>
      <c r="S26" s="21"/>
      <c r="T26" s="25"/>
      <c r="U26" s="24"/>
      <c r="V26" s="19"/>
      <c r="W26" s="20"/>
      <c r="X26" s="24"/>
      <c r="AB26" s="12"/>
    </row>
    <row r="27" spans="1:31" ht="32.25" customHeight="1" x14ac:dyDescent="0.2">
      <c r="B27" s="114"/>
      <c r="C27" s="75">
        <v>22</v>
      </c>
      <c r="D27" s="27" t="s">
        <v>54</v>
      </c>
      <c r="E27" s="80">
        <f>MAX(E24:E26)</f>
        <v>0</v>
      </c>
      <c r="F27" s="80">
        <f>MAX(F24:F26)</f>
        <v>0</v>
      </c>
      <c r="G27" s="137">
        <f>MAX(G24:H26)</f>
        <v>0</v>
      </c>
      <c r="H27" s="138"/>
      <c r="I27" s="80">
        <f>MAX(I24:I26)</f>
        <v>0</v>
      </c>
      <c r="J27" s="80">
        <f>MAX(J24:J26)</f>
        <v>0</v>
      </c>
      <c r="K27" s="80">
        <f>MAX(K24:K26)</f>
        <v>0</v>
      </c>
      <c r="L27" s="80">
        <f>MAX(L24:L26)</f>
        <v>0</v>
      </c>
      <c r="M27" s="102" t="s">
        <v>103</v>
      </c>
      <c r="N27" s="103" t="s">
        <v>129</v>
      </c>
      <c r="O27" s="103"/>
      <c r="P27" s="103"/>
      <c r="Q27" s="106"/>
      <c r="R27" s="22"/>
      <c r="S27" s="21"/>
      <c r="T27" s="25"/>
      <c r="U27" s="24"/>
      <c r="V27" s="19"/>
      <c r="W27" s="20"/>
      <c r="X27" s="24"/>
      <c r="AB27" s="12"/>
    </row>
    <row r="28" spans="1:31" ht="5.25" customHeight="1" x14ac:dyDescent="0.2">
      <c r="B28" s="8"/>
      <c r="C28" s="16"/>
      <c r="D28" s="33"/>
      <c r="E28" s="34"/>
      <c r="F28" s="34"/>
      <c r="G28" s="155"/>
      <c r="H28" s="155"/>
      <c r="I28" s="34"/>
      <c r="J28" s="34"/>
      <c r="K28" s="34"/>
      <c r="L28" s="35"/>
      <c r="M28" s="32"/>
      <c r="N28" s="32"/>
      <c r="O28" s="32"/>
      <c r="P28" s="32"/>
      <c r="Q28" s="101"/>
      <c r="R28" s="22"/>
      <c r="S28" s="21"/>
      <c r="T28" s="25"/>
      <c r="U28" s="24"/>
      <c r="V28" s="19"/>
      <c r="W28" s="20"/>
      <c r="X28" s="24"/>
      <c r="AB28" s="12"/>
    </row>
    <row r="29" spans="1:31" ht="31.5" customHeight="1" x14ac:dyDescent="0.2">
      <c r="A29" s="118" t="s">
        <v>47</v>
      </c>
      <c r="B29" s="115" t="s">
        <v>118</v>
      </c>
      <c r="C29" s="71">
        <v>23</v>
      </c>
      <c r="D29" s="65" t="s">
        <v>55</v>
      </c>
      <c r="E29" s="78">
        <f>(E18-E25)</f>
        <v>9</v>
      </c>
      <c r="F29" s="78">
        <f>SUM(F18-F25)</f>
        <v>8.25</v>
      </c>
      <c r="G29" s="139">
        <f>SUM(G18-G25)</f>
        <v>8.75</v>
      </c>
      <c r="H29" s="138"/>
      <c r="I29" s="78">
        <f>SUM(I18-I25)</f>
        <v>8.75</v>
      </c>
      <c r="J29" s="78">
        <f>SUM(J18-J25)</f>
        <v>9</v>
      </c>
      <c r="K29" s="78">
        <f>SUM(K18-K25)</f>
        <v>7</v>
      </c>
      <c r="L29" s="78">
        <f>SUM(L18-L25)</f>
        <v>0</v>
      </c>
      <c r="M29" s="102" t="s">
        <v>104</v>
      </c>
      <c r="N29" s="103" t="s">
        <v>130</v>
      </c>
      <c r="O29" s="103"/>
      <c r="P29" s="103"/>
      <c r="Q29" s="101"/>
      <c r="R29" s="22"/>
      <c r="S29" s="21"/>
      <c r="T29" s="25"/>
      <c r="U29" s="24"/>
      <c r="V29" s="19"/>
      <c r="W29" s="20"/>
      <c r="X29" s="24"/>
      <c r="AB29" s="12"/>
    </row>
    <row r="30" spans="1:31" s="72" customFormat="1" ht="21.75" customHeight="1" x14ac:dyDescent="0.2">
      <c r="A30" s="119"/>
      <c r="B30" s="116"/>
      <c r="C30" s="62">
        <v>24</v>
      </c>
      <c r="D30" s="65" t="s">
        <v>57</v>
      </c>
      <c r="E30" s="107">
        <f>SUM(L10+0)</f>
        <v>0</v>
      </c>
      <c r="F30" s="107">
        <f>SUM(L10+0)</f>
        <v>0</v>
      </c>
      <c r="G30" s="144">
        <f>SUM(L10+0)</f>
        <v>0</v>
      </c>
      <c r="H30" s="145"/>
      <c r="I30" s="107">
        <f>SUM(L10+0)</f>
        <v>0</v>
      </c>
      <c r="J30" s="107">
        <f>SUM(L10+0)</f>
        <v>0</v>
      </c>
      <c r="K30" s="107">
        <f>SUM(L10+0)</f>
        <v>0</v>
      </c>
      <c r="L30" s="107">
        <f>SUM(L10+0)</f>
        <v>0</v>
      </c>
      <c r="M30" s="102" t="s">
        <v>105</v>
      </c>
      <c r="N30" s="103" t="s">
        <v>130</v>
      </c>
      <c r="O30" s="103"/>
      <c r="P30" s="103"/>
      <c r="Q30" s="99"/>
      <c r="R30" s="24"/>
      <c r="S30" s="86"/>
      <c r="T30" s="54"/>
      <c r="U30" s="24"/>
      <c r="V30" s="87"/>
      <c r="W30" s="88"/>
      <c r="X30" s="24"/>
      <c r="AB30" s="89"/>
    </row>
    <row r="31" spans="1:31" ht="22.5" customHeight="1" x14ac:dyDescent="0.2">
      <c r="A31" s="120"/>
      <c r="B31" s="117"/>
      <c r="C31" s="62">
        <v>25</v>
      </c>
      <c r="D31" s="65" t="s">
        <v>51</v>
      </c>
      <c r="E31" s="76">
        <f>SUM(E29*E30)</f>
        <v>0</v>
      </c>
      <c r="F31" s="76">
        <f>SUM(F29*F30)</f>
        <v>0</v>
      </c>
      <c r="G31" s="146">
        <f>SUM(G29*G30)</f>
        <v>0</v>
      </c>
      <c r="H31" s="138"/>
      <c r="I31" s="76">
        <f>SUM(I29*I30)</f>
        <v>0</v>
      </c>
      <c r="J31" s="76">
        <f>SUM(J29*J30)</f>
        <v>0</v>
      </c>
      <c r="K31" s="76">
        <f>SUM(K29*K30)</f>
        <v>0</v>
      </c>
      <c r="L31" s="76">
        <f>SUM(L29*L30)</f>
        <v>0</v>
      </c>
      <c r="M31" s="102" t="s">
        <v>106</v>
      </c>
      <c r="N31" s="103" t="s">
        <v>128</v>
      </c>
      <c r="O31" s="103"/>
      <c r="P31" s="103"/>
      <c r="Q31" s="101"/>
      <c r="R31" s="22"/>
      <c r="S31" s="21"/>
      <c r="T31" s="25"/>
      <c r="U31" s="24"/>
      <c r="V31" s="19"/>
      <c r="W31" s="20"/>
      <c r="X31" s="24"/>
      <c r="AB31" s="12"/>
    </row>
    <row r="32" spans="1:31" ht="4.5" customHeight="1" thickBot="1" x14ac:dyDescent="0.25">
      <c r="C32" s="15" t="s">
        <v>40</v>
      </c>
      <c r="D32" s="36"/>
      <c r="E32" s="37"/>
      <c r="F32" s="37"/>
      <c r="G32" s="38"/>
      <c r="H32" s="39"/>
      <c r="I32" s="37"/>
      <c r="J32" s="37"/>
      <c r="K32" s="37"/>
      <c r="L32" s="37"/>
      <c r="M32" s="103"/>
      <c r="N32" s="103"/>
      <c r="O32" s="103"/>
      <c r="P32" s="103"/>
      <c r="Q32" s="101"/>
      <c r="R32" s="22"/>
      <c r="S32" s="21"/>
      <c r="T32" s="25"/>
      <c r="U32" s="24"/>
      <c r="V32" s="19"/>
      <c r="W32" s="20"/>
      <c r="X32" s="24"/>
      <c r="AB32" s="12"/>
    </row>
    <row r="33" spans="3:28" ht="29.1" customHeight="1" thickTop="1" thickBot="1" x14ac:dyDescent="0.25">
      <c r="C33" s="17">
        <v>26</v>
      </c>
      <c r="D33" s="97" t="s">
        <v>119</v>
      </c>
      <c r="E33" s="58">
        <f>SUM(E27+E31)</f>
        <v>0</v>
      </c>
      <c r="F33" s="58">
        <f>SUM(F27+F31)</f>
        <v>0</v>
      </c>
      <c r="G33" s="153">
        <f>SUM(G27+G31)</f>
        <v>0</v>
      </c>
      <c r="H33" s="154"/>
      <c r="I33" s="58">
        <f>+SUM(I27+I31)</f>
        <v>0</v>
      </c>
      <c r="J33" s="58">
        <f>SUM(J27+J31)</f>
        <v>0</v>
      </c>
      <c r="K33" s="58">
        <f>SUM(K27+K31)</f>
        <v>0</v>
      </c>
      <c r="L33" s="59">
        <f>SUM(L27+L31)</f>
        <v>0</v>
      </c>
      <c r="M33" s="102" t="s">
        <v>115</v>
      </c>
      <c r="N33" s="103" t="s">
        <v>116</v>
      </c>
      <c r="O33" s="103"/>
      <c r="P33" s="103"/>
      <c r="Q33" s="101"/>
      <c r="R33" s="22"/>
      <c r="S33" s="21"/>
      <c r="T33" s="25"/>
      <c r="U33" s="24"/>
      <c r="V33" s="19"/>
      <c r="W33" s="20"/>
      <c r="X33" s="24"/>
      <c r="AB33" s="12"/>
    </row>
    <row r="34" spans="3:28" ht="7.35" customHeight="1" thickTop="1" x14ac:dyDescent="0.2">
      <c r="C34" s="30"/>
      <c r="D34" s="96"/>
      <c r="E34" s="28"/>
      <c r="F34" s="28"/>
      <c r="G34" s="28"/>
      <c r="H34" s="29"/>
      <c r="I34" s="28"/>
      <c r="J34" s="28"/>
      <c r="K34" s="28"/>
      <c r="L34" s="28"/>
      <c r="Q34" s="25"/>
      <c r="R34" s="22"/>
      <c r="S34" s="21"/>
      <c r="T34" s="25"/>
      <c r="U34" s="24"/>
      <c r="V34" s="19"/>
      <c r="W34" s="20"/>
      <c r="X34" s="24"/>
      <c r="AB34" s="12"/>
    </row>
    <row r="35" spans="3:28" x14ac:dyDescent="0.2">
      <c r="D35" s="3" t="s">
        <v>9</v>
      </c>
      <c r="E35" s="158" t="s">
        <v>64</v>
      </c>
      <c r="F35" s="158"/>
      <c r="G35" s="6"/>
      <c r="H35" s="6"/>
      <c r="Q35" s="25"/>
      <c r="R35" s="22"/>
      <c r="S35" s="21"/>
      <c r="T35" s="25"/>
      <c r="U35" s="24"/>
      <c r="V35" s="19"/>
      <c r="W35" s="20"/>
      <c r="X35" s="24"/>
      <c r="AB35" s="12"/>
    </row>
    <row r="36" spans="3:28" ht="15" x14ac:dyDescent="0.25">
      <c r="D36" s="2" t="s">
        <v>10</v>
      </c>
      <c r="E36" s="157" t="s">
        <v>11</v>
      </c>
      <c r="F36" s="157"/>
      <c r="G36" s="142">
        <v>0</v>
      </c>
      <c r="H36" s="143"/>
      <c r="J36" s="156" t="s">
        <v>43</v>
      </c>
      <c r="K36" s="157"/>
      <c r="L36" s="31">
        <f>SUM(E18:L18)</f>
        <v>50.75</v>
      </c>
      <c r="Q36" s="25"/>
      <c r="R36" s="22"/>
      <c r="S36" s="21"/>
      <c r="T36" s="25"/>
      <c r="U36" s="24"/>
      <c r="V36" s="19"/>
      <c r="W36" s="20"/>
      <c r="X36" s="24"/>
      <c r="AB36" s="12"/>
    </row>
    <row r="37" spans="3:28" ht="14.25" x14ac:dyDescent="0.2">
      <c r="D37" s="2" t="s">
        <v>12</v>
      </c>
      <c r="E37" s="157" t="s">
        <v>16</v>
      </c>
      <c r="F37" s="157"/>
      <c r="G37" s="142">
        <v>0</v>
      </c>
      <c r="H37" s="143"/>
      <c r="J37" s="4" t="s">
        <v>18</v>
      </c>
      <c r="L37" s="32"/>
      <c r="Q37" s="25"/>
      <c r="R37" s="22"/>
      <c r="S37" s="21"/>
      <c r="T37" s="25"/>
      <c r="U37" s="24"/>
      <c r="V37" s="94" t="s">
        <v>40</v>
      </c>
      <c r="W37" s="20"/>
      <c r="X37" s="24"/>
      <c r="AB37" s="12"/>
    </row>
    <row r="38" spans="3:28" ht="15" thickBot="1" x14ac:dyDescent="0.25">
      <c r="D38" s="2" t="s">
        <v>13</v>
      </c>
      <c r="E38" s="157" t="s">
        <v>16</v>
      </c>
      <c r="F38" s="157"/>
      <c r="G38" s="142">
        <v>0</v>
      </c>
      <c r="H38" s="143"/>
      <c r="L38" s="32"/>
      <c r="Q38" s="25"/>
      <c r="R38" s="22"/>
      <c r="S38" s="21"/>
      <c r="T38" s="25"/>
      <c r="U38" s="24"/>
      <c r="V38" s="19"/>
      <c r="W38" s="20"/>
      <c r="X38" s="24"/>
      <c r="AB38" s="12"/>
    </row>
    <row r="39" spans="3:28" ht="16.5" thickTop="1" thickBot="1" x14ac:dyDescent="0.3">
      <c r="D39" s="26" t="s">
        <v>14</v>
      </c>
      <c r="E39" s="140" t="s">
        <v>65</v>
      </c>
      <c r="F39" s="141"/>
      <c r="G39" s="142">
        <v>0</v>
      </c>
      <c r="H39" s="143"/>
      <c r="J39" s="61" t="s">
        <v>63</v>
      </c>
      <c r="L39" s="44">
        <f>SUM(E33:L33)</f>
        <v>0</v>
      </c>
      <c r="Q39" s="25"/>
      <c r="R39" s="22"/>
      <c r="S39" s="21"/>
      <c r="T39" s="25"/>
      <c r="U39" s="24"/>
      <c r="V39" s="19"/>
      <c r="W39" s="20"/>
      <c r="X39" s="24"/>
      <c r="AB39" s="12"/>
    </row>
    <row r="40" spans="3:28" ht="15" thickTop="1" x14ac:dyDescent="0.2">
      <c r="D40" s="26" t="s">
        <v>14</v>
      </c>
      <c r="E40" s="140" t="s">
        <v>65</v>
      </c>
      <c r="F40" s="141"/>
      <c r="G40" s="142">
        <v>0</v>
      </c>
      <c r="H40" s="143"/>
      <c r="J40" s="4" t="s">
        <v>62</v>
      </c>
      <c r="L40" s="32"/>
      <c r="Q40" s="25"/>
      <c r="R40" s="22"/>
      <c r="S40" s="21"/>
      <c r="T40" s="25"/>
      <c r="U40" s="24"/>
      <c r="V40" s="19"/>
      <c r="W40" s="20"/>
      <c r="X40" s="24"/>
      <c r="AB40" s="12"/>
    </row>
    <row r="41" spans="3:28" ht="15" x14ac:dyDescent="0.2">
      <c r="D41" s="26" t="s">
        <v>14</v>
      </c>
      <c r="E41" s="140" t="s">
        <v>65</v>
      </c>
      <c r="F41" s="141"/>
      <c r="G41" s="142">
        <v>0</v>
      </c>
      <c r="H41" s="143"/>
      <c r="J41" s="170" t="s">
        <v>48</v>
      </c>
      <c r="K41" s="171"/>
      <c r="L41" s="56">
        <f>L39/L36</f>
        <v>0</v>
      </c>
      <c r="Q41" s="25"/>
      <c r="R41" s="22"/>
      <c r="S41" s="21"/>
      <c r="T41" s="25"/>
      <c r="U41" s="24"/>
      <c r="V41" s="19"/>
      <c r="W41" s="20"/>
      <c r="X41" s="24"/>
      <c r="AB41" s="12"/>
    </row>
    <row r="42" spans="3:28" ht="13.5" thickBot="1" x14ac:dyDescent="0.25">
      <c r="D42" s="2" t="s">
        <v>14</v>
      </c>
      <c r="E42" s="140" t="s">
        <v>65</v>
      </c>
      <c r="F42" s="141"/>
      <c r="G42" s="142">
        <v>0</v>
      </c>
      <c r="H42" s="143"/>
      <c r="J42" s="60" t="s">
        <v>61</v>
      </c>
      <c r="K42" s="60"/>
      <c r="L42" s="57"/>
      <c r="Q42" s="25"/>
      <c r="R42" s="25"/>
      <c r="S42" s="25"/>
      <c r="T42" s="25"/>
      <c r="U42" s="24"/>
      <c r="X42" s="24"/>
      <c r="AB42" s="12"/>
    </row>
    <row r="43" spans="3:28" ht="16.5" thickTop="1" thickBot="1" x14ac:dyDescent="0.3">
      <c r="D43" s="2" t="s">
        <v>15</v>
      </c>
      <c r="E43" s="157" t="s">
        <v>17</v>
      </c>
      <c r="F43" s="157"/>
      <c r="G43" s="168">
        <f>SUM(G35:G42)</f>
        <v>0</v>
      </c>
      <c r="H43" s="169"/>
      <c r="J43" s="41" t="s">
        <v>46</v>
      </c>
      <c r="L43" s="45">
        <f>L39-G43</f>
        <v>0</v>
      </c>
      <c r="Q43" s="25"/>
      <c r="R43" s="25"/>
      <c r="S43" s="25"/>
      <c r="T43" s="25"/>
      <c r="U43" s="24"/>
      <c r="V43" s="25"/>
      <c r="W43" s="25"/>
      <c r="X43" s="24"/>
      <c r="AB43" s="12"/>
    </row>
    <row r="44" spans="3:28" ht="13.5" thickTop="1" x14ac:dyDescent="0.2">
      <c r="J44" s="4" t="s">
        <v>19</v>
      </c>
      <c r="Q44" s="25"/>
      <c r="R44" s="25"/>
      <c r="S44" s="25"/>
      <c r="T44" s="25"/>
      <c r="U44" s="24"/>
      <c r="V44" s="25"/>
      <c r="W44" s="25"/>
      <c r="X44" s="24"/>
      <c r="AB44" s="12"/>
    </row>
    <row r="45" spans="3:28" ht="13.5" thickBot="1" x14ac:dyDescent="0.25">
      <c r="D45" s="3" t="s">
        <v>21</v>
      </c>
      <c r="E45" s="5"/>
      <c r="F45" s="5"/>
      <c r="G45" s="9"/>
      <c r="H45" s="13"/>
      <c r="Q45" s="25"/>
      <c r="R45" s="25"/>
      <c r="S45" s="25"/>
      <c r="T45" s="25"/>
      <c r="U45" s="24"/>
      <c r="V45" s="25"/>
      <c r="W45" s="25"/>
      <c r="X45" s="24"/>
      <c r="AB45" s="12"/>
    </row>
    <row r="46" spans="3:28" x14ac:dyDescent="0.2">
      <c r="D46" s="166" t="s">
        <v>22</v>
      </c>
      <c r="E46" s="157"/>
      <c r="G46" s="10" t="s">
        <v>23</v>
      </c>
      <c r="H46" s="10"/>
      <c r="J46" s="10" t="s">
        <v>20</v>
      </c>
      <c r="L46" s="7">
        <v>41481</v>
      </c>
      <c r="Q46" s="25"/>
      <c r="R46" s="25"/>
      <c r="S46" s="25"/>
      <c r="T46" s="25"/>
      <c r="U46" s="24"/>
      <c r="V46" s="25"/>
      <c r="W46" s="25"/>
      <c r="X46" s="24"/>
      <c r="AB46" s="12"/>
    </row>
    <row r="47" spans="3:28" x14ac:dyDescent="0.2">
      <c r="J47" s="167">
        <f>L46</f>
        <v>41481</v>
      </c>
      <c r="K47" s="157"/>
      <c r="L47" s="157"/>
      <c r="R47" s="19"/>
      <c r="S47" s="20"/>
      <c r="AB47" s="12"/>
    </row>
    <row r="48" spans="3:28" x14ac:dyDescent="0.2">
      <c r="D48" s="3"/>
      <c r="E48" s="25"/>
      <c r="F48" s="25"/>
      <c r="G48" s="13"/>
      <c r="H48" s="13"/>
      <c r="R48" s="19"/>
      <c r="S48" s="20"/>
      <c r="AB48" s="12"/>
    </row>
    <row r="49" spans="4:28" x14ac:dyDescent="0.2">
      <c r="D49" s="166"/>
      <c r="E49" s="157"/>
      <c r="G49" s="10"/>
      <c r="H49" s="10"/>
      <c r="R49" s="19"/>
      <c r="S49" s="20"/>
      <c r="AB49" s="12"/>
    </row>
    <row r="50" spans="4:28" x14ac:dyDescent="0.2">
      <c r="R50" s="19"/>
      <c r="S50" s="20"/>
      <c r="AB50" s="12"/>
    </row>
    <row r="51" spans="4:28" x14ac:dyDescent="0.2">
      <c r="R51" s="19"/>
      <c r="S51" s="20"/>
      <c r="AB51" s="12"/>
    </row>
    <row r="52" spans="4:28" x14ac:dyDescent="0.2">
      <c r="R52" s="19"/>
      <c r="S52" s="20"/>
      <c r="AB52" s="12"/>
    </row>
    <row r="53" spans="4:28" x14ac:dyDescent="0.2">
      <c r="R53" s="19"/>
      <c r="S53" s="20"/>
      <c r="AB53" s="12"/>
    </row>
    <row r="54" spans="4:28" x14ac:dyDescent="0.2">
      <c r="R54" s="19"/>
      <c r="S54" s="20"/>
      <c r="AB54" s="12"/>
    </row>
    <row r="55" spans="4:28" x14ac:dyDescent="0.2">
      <c r="R55" s="19"/>
      <c r="S55" s="20"/>
      <c r="AB55" s="12"/>
    </row>
    <row r="56" spans="4:28" x14ac:dyDescent="0.2">
      <c r="AB56" s="12"/>
    </row>
    <row r="57" spans="4:28" x14ac:dyDescent="0.2">
      <c r="AB57" s="12"/>
    </row>
    <row r="58" spans="4:28" x14ac:dyDescent="0.2">
      <c r="AB58" s="12"/>
    </row>
    <row r="59" spans="4:28" x14ac:dyDescent="0.2">
      <c r="AB59" s="12"/>
    </row>
    <row r="60" spans="4:28" x14ac:dyDescent="0.2">
      <c r="AB60" s="12"/>
    </row>
    <row r="61" spans="4:28" x14ac:dyDescent="0.2">
      <c r="AB61" s="12"/>
    </row>
    <row r="62" spans="4:28" x14ac:dyDescent="0.2">
      <c r="AB62" s="12"/>
    </row>
    <row r="63" spans="4:28" x14ac:dyDescent="0.2">
      <c r="AB63" s="12"/>
    </row>
    <row r="64" spans="4:28" x14ac:dyDescent="0.2">
      <c r="AB64" s="12"/>
    </row>
    <row r="65" spans="28:28" x14ac:dyDescent="0.2">
      <c r="AB65" s="12"/>
    </row>
    <row r="66" spans="28:28" x14ac:dyDescent="0.2">
      <c r="AB66" s="12"/>
    </row>
    <row r="67" spans="28:28" x14ac:dyDescent="0.2">
      <c r="AB67" s="12"/>
    </row>
  </sheetData>
  <mergeCells count="70">
    <mergeCell ref="D8:E8"/>
    <mergeCell ref="M21:Q21"/>
    <mergeCell ref="D6:E6"/>
    <mergeCell ref="D7:E7"/>
    <mergeCell ref="L10:L11"/>
    <mergeCell ref="E13:E14"/>
    <mergeCell ref="L13:L14"/>
    <mergeCell ref="K13:K14"/>
    <mergeCell ref="J13:J14"/>
    <mergeCell ref="I13:I14"/>
    <mergeCell ref="G13:H14"/>
    <mergeCell ref="D13:D14"/>
    <mergeCell ref="G16:H16"/>
    <mergeCell ref="G15:H15"/>
    <mergeCell ref="G20:H20"/>
    <mergeCell ref="F8:I8"/>
    <mergeCell ref="D49:E49"/>
    <mergeCell ref="J47:L47"/>
    <mergeCell ref="D46:E46"/>
    <mergeCell ref="E40:F40"/>
    <mergeCell ref="G42:H42"/>
    <mergeCell ref="G43:H43"/>
    <mergeCell ref="G40:H40"/>
    <mergeCell ref="G41:H41"/>
    <mergeCell ref="E43:F43"/>
    <mergeCell ref="E41:F41"/>
    <mergeCell ref="E42:F42"/>
    <mergeCell ref="J41:K41"/>
    <mergeCell ref="F13:F14"/>
    <mergeCell ref="G17:H17"/>
    <mergeCell ref="G19:H19"/>
    <mergeCell ref="G18:H18"/>
    <mergeCell ref="F9:H9"/>
    <mergeCell ref="J36:K36"/>
    <mergeCell ref="E35:F35"/>
    <mergeCell ref="E36:F36"/>
    <mergeCell ref="E37:F37"/>
    <mergeCell ref="E38:F38"/>
    <mergeCell ref="G36:H36"/>
    <mergeCell ref="J10:K11"/>
    <mergeCell ref="G27:H27"/>
    <mergeCell ref="G29:H29"/>
    <mergeCell ref="E39:F39"/>
    <mergeCell ref="G38:H38"/>
    <mergeCell ref="G39:H39"/>
    <mergeCell ref="G37:H37"/>
    <mergeCell ref="G30:H30"/>
    <mergeCell ref="G31:H31"/>
    <mergeCell ref="G22:H22"/>
    <mergeCell ref="G23:H23"/>
    <mergeCell ref="G24:H24"/>
    <mergeCell ref="G25:H25"/>
    <mergeCell ref="G26:H26"/>
    <mergeCell ref="G33:H33"/>
    <mergeCell ref="G28:H28"/>
    <mergeCell ref="D2:E2"/>
    <mergeCell ref="D5:E5"/>
    <mergeCell ref="D3:E3"/>
    <mergeCell ref="F6:I6"/>
    <mergeCell ref="F7:I7"/>
    <mergeCell ref="D4:E4"/>
    <mergeCell ref="F2:I2"/>
    <mergeCell ref="F3:I3"/>
    <mergeCell ref="F4:I4"/>
    <mergeCell ref="F5:I5"/>
    <mergeCell ref="B22:B27"/>
    <mergeCell ref="B29:B31"/>
    <mergeCell ref="A29:A31"/>
    <mergeCell ref="B15:B20"/>
    <mergeCell ref="A15:A20"/>
  </mergeCells>
  <phoneticPr fontId="2" type="noConversion"/>
  <dataValidations count="1">
    <dataValidation type="list" allowBlank="1" showInputMessage="1" showErrorMessage="1" sqref="K6" xr:uid="{00000000-0002-0000-0000-000000000000}">
      <formula1>$AJ$2:$AJ$3</formula1>
    </dataValidation>
  </dataValidations>
  <pageMargins left="0.25" right="0.25" top="0.75" bottom="0.75" header="0.3" footer="0.3"/>
  <pageSetup scale="77" orientation="portrait" r:id="rId1"/>
  <headerFooter alignWithMargins="0">
    <oddHeader>&amp;C&amp;14Employer Earning Record
Hours and Earning Statement</oddHeader>
  </headerFooter>
  <ignoredErrors>
    <ignoredError sqref="M2:M11 M15 M16 M17 M18 M19 M20 M22:M27 M30:M31 M29 M33" numberStoredAsText="1"/>
    <ignoredError sqref="F26:G26 I26:L2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Worksheet!$G$5:$G$35</xm:f>
          </x14:formula1>
          <xm:sqref>G10:G11</xm:sqref>
        </x14:dataValidation>
        <x14:dataValidation type="list" allowBlank="1" showInputMessage="1" showErrorMessage="1" xr:uid="{00000000-0002-0000-0000-000002000000}">
          <x14:formula1>
            <xm:f>Worksheet!$B$5:$B$80</xm:f>
          </x14:formula1>
          <xm:sqref>E15:G16 I15:L16</xm:sqref>
        </x14:dataValidation>
        <x14:dataValidation type="list" allowBlank="1" showInputMessage="1" showErrorMessage="1" xr:uid="{00000000-0002-0000-0000-000003000000}">
          <x14:formula1>
            <xm:f>Worksheet!$D$5:$D$17</xm:f>
          </x14:formula1>
          <xm:sqref>E17:G17 I17:L17</xm:sqref>
        </x14:dataValidation>
        <x14:dataValidation type="list" allowBlank="1" showInputMessage="1" showErrorMessage="1" xr:uid="{00000000-0002-0000-0000-000004000000}">
          <x14:formula1>
            <xm:f>Worksheet!$F$5:$F$16</xm:f>
          </x14:formula1>
          <xm:sqref>F10:F11</xm:sqref>
        </x14:dataValidation>
        <x14:dataValidation type="list" allowBlank="1" showInputMessage="1" showErrorMessage="1" xr:uid="{00000000-0002-0000-0000-000005000000}">
          <x14:formula1>
            <xm:f>Worksheet!$H$6:$H$11</xm:f>
          </x14:formula1>
          <xm:sqref>H10:H11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1"/>
  <sheetViews>
    <sheetView workbookViewId="0">
      <selection activeCell="J7" sqref="J7"/>
    </sheetView>
  </sheetViews>
  <sheetFormatPr defaultColWidth="8.85546875" defaultRowHeight="15" x14ac:dyDescent="0.2"/>
  <cols>
    <col min="2" max="2" width="14.42578125" style="92" customWidth="1"/>
    <col min="3" max="3" width="4.42578125" customWidth="1"/>
    <col min="4" max="4" width="10.28515625" style="93" customWidth="1"/>
    <col min="6" max="6" width="13.140625" customWidth="1"/>
    <col min="9" max="9" width="9.140625" customWidth="1"/>
    <col min="10" max="10" width="20.7109375" style="93" customWidth="1"/>
  </cols>
  <sheetData>
    <row r="2" spans="2:10" x14ac:dyDescent="0.2">
      <c r="B2" s="92" t="s">
        <v>107</v>
      </c>
      <c r="D2" s="92" t="s">
        <v>109</v>
      </c>
      <c r="F2" s="182" t="s">
        <v>110</v>
      </c>
      <c r="G2" s="182"/>
      <c r="H2" s="182"/>
      <c r="J2" s="92" t="s">
        <v>113</v>
      </c>
    </row>
    <row r="3" spans="2:10" x14ac:dyDescent="0.2">
      <c r="B3" s="92" t="s">
        <v>108</v>
      </c>
      <c r="D3" s="92" t="s">
        <v>108</v>
      </c>
      <c r="F3" s="92" t="s">
        <v>35</v>
      </c>
      <c r="G3" s="92" t="s">
        <v>36</v>
      </c>
      <c r="H3" s="92" t="s">
        <v>37</v>
      </c>
      <c r="J3" s="92" t="s">
        <v>114</v>
      </c>
    </row>
    <row r="4" spans="2:10" x14ac:dyDescent="0.2">
      <c r="F4" s="93"/>
      <c r="G4" s="93"/>
      <c r="H4" s="93"/>
    </row>
    <row r="5" spans="2:10" x14ac:dyDescent="0.2">
      <c r="B5" s="91" t="s">
        <v>40</v>
      </c>
      <c r="D5" s="93">
        <v>0</v>
      </c>
      <c r="F5" s="93" t="s">
        <v>25</v>
      </c>
      <c r="G5" s="93">
        <v>1</v>
      </c>
      <c r="H5" s="93"/>
      <c r="J5" s="95">
        <v>13.89</v>
      </c>
    </row>
    <row r="6" spans="2:10" x14ac:dyDescent="0.2">
      <c r="B6" s="91">
        <v>0.20833333333333334</v>
      </c>
      <c r="D6" s="93">
        <v>0.25</v>
      </c>
      <c r="F6" s="93" t="s">
        <v>26</v>
      </c>
      <c r="G6" s="93">
        <v>2</v>
      </c>
      <c r="H6" s="93">
        <v>2022</v>
      </c>
      <c r="J6" s="92"/>
    </row>
    <row r="7" spans="2:10" x14ac:dyDescent="0.2">
      <c r="B7" s="91">
        <v>0.21875</v>
      </c>
      <c r="D7" s="93">
        <v>0.5</v>
      </c>
      <c r="F7" s="93" t="s">
        <v>66</v>
      </c>
      <c r="G7" s="93">
        <v>3</v>
      </c>
      <c r="H7" s="93">
        <v>2023</v>
      </c>
      <c r="J7" s="92"/>
    </row>
    <row r="8" spans="2:10" x14ac:dyDescent="0.2">
      <c r="B8" s="91">
        <v>0.22916666666666666</v>
      </c>
      <c r="D8" s="93">
        <v>0.75</v>
      </c>
      <c r="F8" s="93" t="s">
        <v>27</v>
      </c>
      <c r="G8" s="93">
        <v>4</v>
      </c>
      <c r="H8" s="93">
        <v>2024</v>
      </c>
    </row>
    <row r="9" spans="2:10" x14ac:dyDescent="0.2">
      <c r="B9" s="91">
        <v>0.23958333333333334</v>
      </c>
      <c r="D9" s="93">
        <v>1</v>
      </c>
      <c r="F9" s="93" t="s">
        <v>28</v>
      </c>
      <c r="G9" s="93">
        <v>5</v>
      </c>
      <c r="H9" s="93">
        <v>2025</v>
      </c>
    </row>
    <row r="10" spans="2:10" x14ac:dyDescent="0.2">
      <c r="B10" s="91">
        <v>0.25</v>
      </c>
      <c r="D10" s="93">
        <v>1.25</v>
      </c>
      <c r="F10" s="93" t="s">
        <v>29</v>
      </c>
      <c r="G10" s="93">
        <v>6</v>
      </c>
      <c r="H10" s="93">
        <v>2026</v>
      </c>
    </row>
    <row r="11" spans="2:10" x14ac:dyDescent="0.2">
      <c r="B11" s="91">
        <v>0.26041666666666669</v>
      </c>
      <c r="D11" s="93">
        <v>1.5</v>
      </c>
      <c r="F11" s="93" t="s">
        <v>30</v>
      </c>
      <c r="G11" s="93">
        <v>7</v>
      </c>
      <c r="H11" s="93">
        <v>2027</v>
      </c>
    </row>
    <row r="12" spans="2:10" x14ac:dyDescent="0.2">
      <c r="B12" s="91">
        <v>0.27083333333333331</v>
      </c>
      <c r="D12" s="93">
        <v>1.75</v>
      </c>
      <c r="F12" s="93" t="s">
        <v>38</v>
      </c>
      <c r="G12" s="93">
        <v>8</v>
      </c>
      <c r="H12" s="93"/>
    </row>
    <row r="13" spans="2:10" x14ac:dyDescent="0.2">
      <c r="B13" s="91">
        <v>0.28125</v>
      </c>
      <c r="D13" s="93">
        <v>2</v>
      </c>
      <c r="F13" s="93" t="s">
        <v>31</v>
      </c>
      <c r="G13" s="93">
        <v>9</v>
      </c>
      <c r="H13" s="93"/>
    </row>
    <row r="14" spans="2:10" x14ac:dyDescent="0.2">
      <c r="B14" s="91">
        <v>0.29166666666666669</v>
      </c>
      <c r="D14" s="93">
        <v>2.25</v>
      </c>
      <c r="F14" s="93" t="s">
        <v>32</v>
      </c>
      <c r="G14" s="93">
        <v>10</v>
      </c>
      <c r="H14" s="93"/>
    </row>
    <row r="15" spans="2:10" x14ac:dyDescent="0.2">
      <c r="B15" s="91">
        <v>0.30208333333333331</v>
      </c>
      <c r="D15" s="93">
        <v>2.5</v>
      </c>
      <c r="F15" s="93" t="s">
        <v>33</v>
      </c>
      <c r="G15" s="93">
        <v>11</v>
      </c>
      <c r="H15" s="93"/>
    </row>
    <row r="16" spans="2:10" x14ac:dyDescent="0.2">
      <c r="B16" s="91">
        <v>0.3125</v>
      </c>
      <c r="D16" s="93">
        <v>2.75</v>
      </c>
      <c r="F16" s="93" t="s">
        <v>34</v>
      </c>
      <c r="G16" s="93">
        <v>12</v>
      </c>
      <c r="H16" s="93"/>
    </row>
    <row r="17" spans="2:8" x14ac:dyDescent="0.2">
      <c r="B17" s="91">
        <v>0.32291666666666669</v>
      </c>
      <c r="D17" s="93">
        <v>3</v>
      </c>
      <c r="F17" s="93"/>
      <c r="G17" s="93">
        <v>13</v>
      </c>
      <c r="H17" s="93"/>
    </row>
    <row r="18" spans="2:8" x14ac:dyDescent="0.2">
      <c r="B18" s="91">
        <v>0.33333333333333331</v>
      </c>
      <c r="F18" s="93"/>
      <c r="G18" s="93">
        <v>14</v>
      </c>
      <c r="H18" s="93"/>
    </row>
    <row r="19" spans="2:8" x14ac:dyDescent="0.2">
      <c r="B19" s="91">
        <v>0.34375</v>
      </c>
      <c r="F19" s="93"/>
      <c r="G19" s="93">
        <v>15</v>
      </c>
      <c r="H19" s="93"/>
    </row>
    <row r="20" spans="2:8" x14ac:dyDescent="0.2">
      <c r="B20" s="91">
        <v>0.35416666666666669</v>
      </c>
      <c r="F20" s="93"/>
      <c r="G20" s="93">
        <v>16</v>
      </c>
      <c r="H20" s="93"/>
    </row>
    <row r="21" spans="2:8" x14ac:dyDescent="0.2">
      <c r="B21" s="91">
        <v>0.36458333333333331</v>
      </c>
      <c r="F21" s="93"/>
      <c r="G21" s="93">
        <v>17</v>
      </c>
      <c r="H21" s="93"/>
    </row>
    <row r="22" spans="2:8" x14ac:dyDescent="0.2">
      <c r="B22" s="91">
        <v>0.375</v>
      </c>
      <c r="F22" s="93"/>
      <c r="G22" s="93">
        <v>18</v>
      </c>
      <c r="H22" s="93"/>
    </row>
    <row r="23" spans="2:8" x14ac:dyDescent="0.2">
      <c r="B23" s="91">
        <v>0.38541666666666669</v>
      </c>
      <c r="F23" s="93"/>
      <c r="G23" s="93">
        <v>19</v>
      </c>
      <c r="H23" s="93"/>
    </row>
    <row r="24" spans="2:8" x14ac:dyDescent="0.2">
      <c r="B24" s="91">
        <v>0.39583333333333331</v>
      </c>
      <c r="F24" s="93"/>
      <c r="G24" s="93">
        <v>20</v>
      </c>
      <c r="H24" s="93"/>
    </row>
    <row r="25" spans="2:8" x14ac:dyDescent="0.2">
      <c r="B25" s="91">
        <v>0.40625</v>
      </c>
      <c r="F25" s="93"/>
      <c r="G25" s="93">
        <v>21</v>
      </c>
      <c r="H25" s="93"/>
    </row>
    <row r="26" spans="2:8" x14ac:dyDescent="0.2">
      <c r="B26" s="91">
        <v>0.41666666666666669</v>
      </c>
      <c r="G26" s="93">
        <v>22</v>
      </c>
    </row>
    <row r="27" spans="2:8" x14ac:dyDescent="0.2">
      <c r="B27" s="91">
        <v>0.42708333333333331</v>
      </c>
      <c r="G27" s="93">
        <v>23</v>
      </c>
    </row>
    <row r="28" spans="2:8" x14ac:dyDescent="0.2">
      <c r="B28" s="91">
        <v>0.4375</v>
      </c>
      <c r="G28" s="93">
        <v>24</v>
      </c>
    </row>
    <row r="29" spans="2:8" x14ac:dyDescent="0.2">
      <c r="B29" s="91">
        <v>0.44791666666666669</v>
      </c>
      <c r="G29" s="93">
        <v>25</v>
      </c>
    </row>
    <row r="30" spans="2:8" x14ac:dyDescent="0.2">
      <c r="B30" s="91">
        <v>0.45833333333333331</v>
      </c>
      <c r="G30" s="93">
        <v>26</v>
      </c>
    </row>
    <row r="31" spans="2:8" x14ac:dyDescent="0.2">
      <c r="B31" s="91">
        <v>0.46875</v>
      </c>
      <c r="G31" s="93">
        <v>27</v>
      </c>
    </row>
    <row r="32" spans="2:8" x14ac:dyDescent="0.2">
      <c r="B32" s="91">
        <v>0.47916666666666669</v>
      </c>
      <c r="G32" s="93">
        <v>28</v>
      </c>
    </row>
    <row r="33" spans="2:7" x14ac:dyDescent="0.2">
      <c r="B33" s="91">
        <v>0.48958333333333331</v>
      </c>
      <c r="G33" s="93">
        <v>29</v>
      </c>
    </row>
    <row r="34" spans="2:7" x14ac:dyDescent="0.2">
      <c r="B34" s="91">
        <v>0.5</v>
      </c>
      <c r="G34" s="93">
        <v>30</v>
      </c>
    </row>
    <row r="35" spans="2:7" x14ac:dyDescent="0.2">
      <c r="B35" s="91">
        <v>0.51041666666666663</v>
      </c>
      <c r="G35" s="93">
        <v>31</v>
      </c>
    </row>
    <row r="36" spans="2:7" x14ac:dyDescent="0.2">
      <c r="B36" s="91">
        <v>0.52083333333333337</v>
      </c>
    </row>
    <row r="37" spans="2:7" x14ac:dyDescent="0.2">
      <c r="B37" s="91">
        <v>0.53125</v>
      </c>
    </row>
    <row r="38" spans="2:7" x14ac:dyDescent="0.2">
      <c r="B38" s="91">
        <v>0.54166666666666663</v>
      </c>
    </row>
    <row r="39" spans="2:7" x14ac:dyDescent="0.2">
      <c r="B39" s="91">
        <v>0.55208333333333337</v>
      </c>
    </row>
    <row r="40" spans="2:7" x14ac:dyDescent="0.2">
      <c r="B40" s="91">
        <v>0.5625</v>
      </c>
    </row>
    <row r="41" spans="2:7" x14ac:dyDescent="0.2">
      <c r="B41" s="91">
        <v>0.57291666666666663</v>
      </c>
    </row>
    <row r="42" spans="2:7" x14ac:dyDescent="0.2">
      <c r="B42" s="91">
        <v>0.58333333333333337</v>
      </c>
    </row>
    <row r="43" spans="2:7" x14ac:dyDescent="0.2">
      <c r="B43" s="91">
        <v>0.59375</v>
      </c>
    </row>
    <row r="44" spans="2:7" x14ac:dyDescent="0.2">
      <c r="B44" s="91">
        <v>0.60416666666666663</v>
      </c>
    </row>
    <row r="45" spans="2:7" x14ac:dyDescent="0.2">
      <c r="B45" s="91">
        <v>0.61458333333333337</v>
      </c>
    </row>
    <row r="46" spans="2:7" x14ac:dyDescent="0.2">
      <c r="B46" s="91">
        <v>0.625</v>
      </c>
    </row>
    <row r="47" spans="2:7" x14ac:dyDescent="0.2">
      <c r="B47" s="91">
        <v>0.63541666666666663</v>
      </c>
    </row>
    <row r="48" spans="2:7" x14ac:dyDescent="0.2">
      <c r="B48" s="91">
        <v>0.64583333333333337</v>
      </c>
    </row>
    <row r="49" spans="2:2" x14ac:dyDescent="0.2">
      <c r="B49" s="91">
        <v>0.65625</v>
      </c>
    </row>
    <row r="50" spans="2:2" x14ac:dyDescent="0.2">
      <c r="B50" s="91">
        <v>0.66666666666666663</v>
      </c>
    </row>
    <row r="51" spans="2:2" x14ac:dyDescent="0.2">
      <c r="B51" s="91">
        <v>0.67708333333333337</v>
      </c>
    </row>
    <row r="52" spans="2:2" x14ac:dyDescent="0.2">
      <c r="B52" s="91">
        <v>0.6875</v>
      </c>
    </row>
    <row r="53" spans="2:2" x14ac:dyDescent="0.2">
      <c r="B53" s="91">
        <v>0.69791666666666663</v>
      </c>
    </row>
    <row r="54" spans="2:2" x14ac:dyDescent="0.2">
      <c r="B54" s="91">
        <v>0.70833333333333337</v>
      </c>
    </row>
    <row r="55" spans="2:2" x14ac:dyDescent="0.2">
      <c r="B55" s="91">
        <v>0.71875</v>
      </c>
    </row>
    <row r="56" spans="2:2" x14ac:dyDescent="0.2">
      <c r="B56" s="91">
        <v>0.72916666666666663</v>
      </c>
    </row>
    <row r="57" spans="2:2" x14ac:dyDescent="0.2">
      <c r="B57" s="91">
        <v>0.73958333333333337</v>
      </c>
    </row>
    <row r="58" spans="2:2" x14ac:dyDescent="0.2">
      <c r="B58" s="91">
        <v>0.75</v>
      </c>
    </row>
    <row r="59" spans="2:2" x14ac:dyDescent="0.2">
      <c r="B59" s="91">
        <v>0.76041666666666663</v>
      </c>
    </row>
    <row r="60" spans="2:2" x14ac:dyDescent="0.2">
      <c r="B60" s="91">
        <v>0.77083333333333337</v>
      </c>
    </row>
    <row r="61" spans="2:2" x14ac:dyDescent="0.2">
      <c r="B61" s="91">
        <v>0.78125</v>
      </c>
    </row>
    <row r="62" spans="2:2" x14ac:dyDescent="0.2">
      <c r="B62" s="91">
        <v>0.79166666666666663</v>
      </c>
    </row>
    <row r="63" spans="2:2" x14ac:dyDescent="0.2">
      <c r="B63" s="91">
        <v>0.80208333333333337</v>
      </c>
    </row>
    <row r="64" spans="2:2" x14ac:dyDescent="0.2">
      <c r="B64" s="91">
        <v>0.8125</v>
      </c>
    </row>
    <row r="65" spans="2:2" x14ac:dyDescent="0.2">
      <c r="B65" s="91">
        <v>0.82291666666666663</v>
      </c>
    </row>
    <row r="66" spans="2:2" x14ac:dyDescent="0.2">
      <c r="B66" s="91">
        <v>0.83333333333333337</v>
      </c>
    </row>
    <row r="67" spans="2:2" x14ac:dyDescent="0.2">
      <c r="B67" s="91">
        <v>0.84375</v>
      </c>
    </row>
    <row r="68" spans="2:2" x14ac:dyDescent="0.2">
      <c r="B68" s="91">
        <v>0.85416666666666663</v>
      </c>
    </row>
    <row r="69" spans="2:2" x14ac:dyDescent="0.2">
      <c r="B69" s="91">
        <v>0.86458333333333337</v>
      </c>
    </row>
    <row r="70" spans="2:2" x14ac:dyDescent="0.2">
      <c r="B70" s="91">
        <v>0.875</v>
      </c>
    </row>
    <row r="71" spans="2:2" x14ac:dyDescent="0.2">
      <c r="B71" s="91">
        <v>0.88541666666666663</v>
      </c>
    </row>
    <row r="72" spans="2:2" x14ac:dyDescent="0.2">
      <c r="B72" s="91">
        <v>0.89583333333333337</v>
      </c>
    </row>
    <row r="73" spans="2:2" x14ac:dyDescent="0.2">
      <c r="B73" s="91">
        <v>0.90625</v>
      </c>
    </row>
    <row r="74" spans="2:2" x14ac:dyDescent="0.2">
      <c r="B74" s="91">
        <v>0.91666666666666663</v>
      </c>
    </row>
    <row r="75" spans="2:2" x14ac:dyDescent="0.2">
      <c r="B75" s="91">
        <v>0.92708333333333337</v>
      </c>
    </row>
    <row r="76" spans="2:2" x14ac:dyDescent="0.2">
      <c r="B76" s="91">
        <v>0.9375</v>
      </c>
    </row>
    <row r="77" spans="2:2" x14ac:dyDescent="0.2">
      <c r="B77" s="91">
        <v>0.95833333333333337</v>
      </c>
    </row>
    <row r="78" spans="2:2" x14ac:dyDescent="0.2">
      <c r="B78" s="91">
        <v>0.96875</v>
      </c>
    </row>
    <row r="79" spans="2:2" x14ac:dyDescent="0.2">
      <c r="B79" s="91">
        <v>0.97916666666666663</v>
      </c>
    </row>
    <row r="80" spans="2:2" x14ac:dyDescent="0.2">
      <c r="B80" s="91">
        <v>0.98958333333333337</v>
      </c>
    </row>
    <row r="81" spans="2:2" x14ac:dyDescent="0.2">
      <c r="B81" s="91">
        <v>0</v>
      </c>
    </row>
  </sheetData>
  <mergeCells count="1">
    <mergeCell ref="F2:H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Earnings</vt:lpstr>
      <vt:lpstr>Worksheet</vt:lpstr>
      <vt:lpstr>Earnings!Print_Area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Powers</dc:creator>
  <cp:lastModifiedBy>Rick Alexander</cp:lastModifiedBy>
  <cp:lastPrinted>2013-11-20T17:55:54Z</cp:lastPrinted>
  <dcterms:created xsi:type="dcterms:W3CDTF">2007-05-28T15:34:33Z</dcterms:created>
  <dcterms:modified xsi:type="dcterms:W3CDTF">2022-04-26T14:59:49Z</dcterms:modified>
</cp:coreProperties>
</file>